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F504E443-5F99-427E-8A3D-3882CB5AD27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BE34" i="10"/>
  <c r="C34" i="10"/>
  <c r="C35" i="10" s="1"/>
  <c r="U34" i="10" l="1"/>
  <c r="U35" i="10" s="1"/>
  <c r="U36" i="10" s="1"/>
  <c r="U37" i="10" s="1"/>
  <c r="AM34" i="10"/>
  <c r="BW34" i="10"/>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<sst xmlns="http://schemas.openxmlformats.org/spreadsheetml/2006/main" count="1118" uniqueCount="561">
  <si>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</si>
  <si>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</si>
  <si>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</si>
  <si>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</si>
  <si>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</si>
  <si>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</si>
  <si>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</si>
  <si>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</si>
  <si>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</si>
  <si>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</si>
  <si>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</si>
  <si>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</si>
  <si>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</si>
  <si>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</si>
  <si>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</si>
  <si>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</si>
  <si>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</si>
  <si>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</si>
  <si>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</si>
  <si>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</si>
  <si>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</si>
  <si>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</si>
  <si>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</si>
  <si>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</si>
  <si>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</si>
  <si>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</si>
  <si>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</si>
  <si>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</si>
  <si>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</si>
  <si>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</si>
  <si>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</si>
  <si>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</si>
  <si>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</si>
  <si>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</si>
  <si>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</si>
  <si>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</si>
  <si>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</si>
  <si>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</si>
  <si>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</si>
  <si>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</si>
  <si>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</si>
  <si>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</si>
  <si>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</si>
  <si>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</si>
  <si>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</si>
  <si>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</si>
  <si>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</si>
  <si>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</si>
  <si>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</si>
  <si>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</si>
  <si>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</si>
  <si>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</si>
  <si>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</si>
  <si>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</si>
  <si>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</si>
  <si>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</si>
  <si>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</si>
  <si>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</si>
  <si>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</si>
  <si>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</si>
  <si>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</si>
  <si>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</si>
  <si>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</si>
  <si>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</si>
  <si>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</si>
  <si>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</si>
  <si>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</si>
  <si>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</si>
  <si>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</si>
  <si>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</si>
  <si>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</si>
  <si>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</si>
  <si>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</si>
  <si>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</si>
  <si>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</si>
  <si>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</si>
  <si>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</si>
  <si>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</si>
  <si>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</si>
  <si>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</si>
  <si>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</si>
  <si>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</si>
  <si>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</si>
  <si>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</si>
  <si>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</si>
  <si>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</si>
  <si>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</si>
  <si>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</si>
  <si>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</si>
  <si>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</si>
  <si>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</si>
  <si>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</si>
  <si>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</si>
  <si>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</si>
  <si>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</si>
  <si>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</si>
  <si>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</si>
  <si>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</si>
  <si>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</si>
  <si>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</si>
  <si>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</si>
  <si>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</si>
  <si>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</si>
  <si>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</si>
  <si>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</si>
  <si>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</si>
  <si>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</si>
  <si>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</si>
  <si>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</si>
  <si>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</si>
  <si>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</si>
  <si>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</si>
  <si>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</si>
  <si>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</si>
  <si>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</si>
  <si>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</si>
  <si>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</si>
  <si>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</si>
  <si>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</si>
  <si>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</si>
  <si>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</si>
  <si>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</si>
  <si>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</si>
  <si>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</si>
  <si>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</si>
  <si>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</si>
  <si>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</si>
  <si>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</si>
  <si>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</si>
  <si>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</si>
  <si>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</si>
  <si>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</si>
  <si>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</si>
  <si>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</si>
  <si>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</si>
  <si>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</si>
  <si>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</si>
  <si>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</si>
  <si>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</si>
  <si>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</si>
  <si>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</si>
  <si>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</si>
  <si>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</si>
  <si>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</si>
  <si>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</si>
  <si>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</si>
  <si>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</si>
  <si>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</si>
  <si>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</si>
  <si>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</si>
  <si>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</si>
  <si>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</si>
  <si>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</si>
  <si>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</si>
  <si>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</si>
  <si>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</si>
  <si>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</si>
  <si>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</si>
  <si>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</si>
  <si>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</si>
  <si>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</si>
  <si>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</si>
  <si>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</si>
  <si>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</si>
  <si>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</si>
  <si>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</si>
  <si>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</si>
  <si>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</si>
  <si>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</si>
  <si>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</si>
  <si>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</si>
  <si>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</si>
  <si>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</si>
  <si>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</si>
  <si>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</si>
  <si>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</si>
  <si>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</si>
  <si>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</si>
  <si>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</si>
  <si>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</si>
  <si>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</si>
  <si>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</si>
  <si>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</si>
  <si>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</si>
  <si>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</si>
  <si>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</si>
  <si>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</si>
  <si>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</si>
  <si>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</si>
  <si>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</si>
  <si>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</si>
  <si>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</si>
  <si>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</si>
  <si>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</si>
  <si>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</si>
  <si>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</si>
  <si>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</si>
  <si>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</si>
  <si>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</si>
  <si>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</si>
  <si>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</si>
  <si>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</si>
  <si>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</si>
  <si>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</si>
  <si>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</si>
  <si>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</si>
  <si>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</si>
  <si>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</si>
  <si>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</si>
  <si>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</si>
  <si>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</si>
  <si>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</si>
  <si>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</si>
  <si>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</si>
  <si>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</si>
  <si>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</si>
  <si>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</si>
  <si>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</si>
  <si>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</si>
  <si>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</si>
  <si>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</si>
  <si>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</si>
  <si>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</si>
  <si>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</si>
  <si>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</si>
  <si>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</si>
  <si>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</si>
  <si>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</si>
  <si>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</si>
  <si>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</si>
  <si>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</si>
  <si>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</si>
  <si>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</si>
  <si>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</si>
  <si>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</si>
  <si>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</si>
  <si>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</si>
  <si>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</si>
  <si>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</si>
  <si>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</si>
  <si>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</si>
  <si>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</si>
  <si>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</si>
  <si>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</si>
  <si>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</si>
  <si>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</si>
  <si>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</si>
  <si>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</si>
  <si>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</si>
  <si>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</si>
  <si>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</si>
  <si>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</si>
  <si>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</si>
  <si>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</si>
  <si>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</si>
  <si>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</si>
  <si>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</si>
  <si>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</si>
  <si>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</si>
  <si>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</si>
  <si>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</si>
  <si>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</si>
  <si>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</si>
  <si>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</si>
  <si>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</si>
  <si>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</si>
  <si>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</si>
  <si>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</si>
  <si>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</si>
  <si>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</si>
  <si>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</si>
  <si>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</si>
  <si>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</si>
  <si>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</si>
  <si>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</si>
  <si>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</si>
  <si>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</si>
  <si>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</si>
  <si>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</si>
  <si>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</si>
  <si>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</si>
  <si>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</si>
  <si>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</si>
  <si>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</si>
  <si>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</si>
  <si>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</si>
  <si>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</si>
  <si>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</si>
  <si>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</si>
  <si>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</si>
  <si>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</si>
  <si>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</si>
  <si>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</si>
  <si>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</si>
  <si>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</si>
  <si>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</si>
  <si>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</si>
  <si>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</si>
  <si>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</si>
  <si>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</si>
  <si>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</si>
  <si>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</si>
  <si>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</si>
  <si>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</si>
  <si>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</si>
  <si>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</si>
  <si>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</si>
  <si>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</si>
  <si>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</si>
  <si>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</si>
  <si>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</si>
  <si>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</si>
  <si>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</si>
  <si>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</si>
  <si>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</si>
  <si>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</si>
  <si>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</si>
  <si>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</si>
  <si>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</si>
  <si>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</si>
  <si>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</si>
  <si>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</si>
  <si>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</si>
  <si>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</si>
  <si>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</si>
  <si>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</si>
  <si>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</si>
  <si>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</si>
  <si>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</si>
  <si>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</si>
  <si>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</si>
  <si>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</si>
  <si>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</si>
  <si>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</si>
  <si>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</si>
  <si>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</si>
  <si>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</si>
  <si>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</si>
  <si>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</si>
  <si>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</si>
  <si>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</si>
  <si>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</si>
  <si>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</si>
  <si>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</si>
  <si>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</si>
  <si>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</si>
  <si>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</si>
  <si>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</si>
  <si>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</si>
  <si>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</si>
  <si>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</si>
  <si>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</si>
  <si>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</si>
  <si>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</si>
  <si>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</si>
  <si>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</si>
  <si>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</si>
  <si>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</si>
  <si>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</si>
  <si>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</si>
  <si>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</si>
  <si>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</si>
  <si>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</si>
  <si>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</si>
  <si>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</si>
  <si>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</si>
  <si>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</si>
  <si>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</si>
  <si>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</si>
  <si>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</si>
  <si>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</si>
  <si>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</si>
  <si>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</si>
  <si>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</si>
  <si>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</si>
  <si>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</si>
  <si>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</si>
  <si>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</si>
  <si>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</si>
  <si>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</si>
  <si>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</si>
  <si>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</si>
  <si>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</si>
  <si>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</si>
  <si>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</si>
  <si>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</si>
  <si>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</si>
  <si>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</si>
  <si>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</si>
  <si>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</si>
  <si>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</si>
  <si>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</si>
  <si>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介護サービス事業特別会計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</si>
  <si>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</si>
  <si>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</si>
  <si>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</si>
  <si>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</si>
  <si>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</si>
  <si>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</si>
  <si>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</si>
  <si>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</si>
  <si>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</si>
  <si>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</si>
  <si>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</si>
  <si>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</si>
  <si>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</si>
  <si>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</si>
  <si>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</si>
  <si>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</si>
  <si>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</si>
  <si>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</si>
  <si>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</si>
  <si>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</si>
  <si>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</si>
  <si>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</si>
  <si>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</si>
  <si>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</si>
  <si>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</si>
  <si>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</si>
  <si>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</si>
  <si>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</si>
  <si>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</si>
  <si>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</si>
  <si>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</si>
  <si>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</si>
  <si>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</si>
  <si>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</si>
  <si>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</si>
  <si>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</si>
  <si>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</si>
  <si>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</si>
  <si>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</si>
  <si>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</si>
  <si>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</si>
  <si>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</si>
  <si>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</si>
  <si>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</si>
  <si>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</si>
  <si>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</si>
  <si>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</si>
  <si>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</si>
  <si>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</si>
  <si>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</si>
  <si>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</si>
  <si>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</si>
  <si>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</si>
  <si>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</si>
  <si>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</si>
  <si>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</si>
  <si>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</si>
  <si>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</si>
  <si>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</si>
  <si>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</si>
  <si>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</si>
  <si>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</si>
  <si>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</si>
  <si>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</si>
  <si>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</si>
  <si>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</si>
  <si>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</si>
  <si>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</si>
  <si>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</si>
  <si>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</si>
  <si>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</si>
  <si>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</si>
  <si>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</si>
  <si>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</si>
  <si>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</si>
  <si>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</si>
  <si>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</si>
  <si>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</si>
  <si>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</si>
  <si>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</si>
  <si>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</si>
  <si>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</si>
  <si>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</si>
  <si>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</si>
  <si>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</si>
  <si>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</si>
  <si>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</si>
  <si>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</si>
  <si>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</si>
  <si>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</si>
  <si>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</si>
  <si>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</si>
  <si>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</si>
  <si>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</si>
  <si>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</si>
  <si>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</si>
  <si>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</si>
  <si>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</si>
  <si>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</si>
  <si>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</si>
  <si>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</si>
  <si>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</si>
  <si>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</si>
  <si>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</si>
  <si>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</si>
  <si>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</si>
  <si>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</si>
  <si>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</si>
  <si>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</si>
  <si>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</si>
  <si>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</si>
  <si>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</si>
  <si>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</si>
  <si>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</si>
  <si>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</si>
  <si>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</si>
  <si>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</si>
  <si>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</si>
  <si>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</si>
  <si>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</si>
  <si>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</si>
  <si>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</si>
  <si>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</si>
  <si>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</si>
  <si>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</si>
  <si>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</si>
  <si>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</si>
  <si>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</si>
  <si>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</si>
  <si>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</si>
  <si>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</si>
  <si>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</si>
  <si>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</si>
  <si>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</si>
  <si>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</si>
  <si>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</si>
  <si>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</si>
  <si>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</si>
  <si>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</si>
  <si>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介護保険事業特別会計</t>
  </si>
  <si>
    <t>国民健康保険特別会計</t>
  </si>
  <si>
    <t>介護サービス事業特別会計</t>
  </si>
  <si>
    <t>後期高齢者医療特別会計</t>
  </si>
  <si>
    <t>住宅新築資金等貸付事業特別会計</t>
  </si>
  <si>
    <t>▲ 0.19</t>
  </si>
  <si>
    <t>▲ 0.08</t>
  </si>
  <si>
    <t>その他会計（赤字）</t>
  </si>
  <si>
    <t>その他会計（黒字）</t>
  </si>
  <si>
    <t>R02</t>
    <phoneticPr fontId="5"/>
  </si>
  <si>
    <t>R03</t>
    <phoneticPr fontId="5"/>
  </si>
  <si>
    <t>R04</t>
    <phoneticPr fontId="5"/>
  </si>
  <si>
    <t>R05</t>
    <phoneticPr fontId="5"/>
  </si>
  <si>
    <t>R06</t>
    <phoneticPr fontId="5"/>
  </si>
  <si>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</si>
  <si>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</si>
  <si>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</si>
  <si>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</si>
  <si>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</si>
  <si>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</si>
  <si>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</si>
  <si>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磯城郡水道企業団</t>
    <rPh sb="0" eb="3">
      <t>シキグン</t>
    </rPh>
    <rPh sb="3" eb="5">
      <t>スイドウ</t>
    </rPh>
    <rPh sb="5" eb="8">
      <t>キギョウダン</t>
    </rPh>
    <phoneticPr fontId="2"/>
  </si>
  <si>
    <t>川西町土地開発公社</t>
    <rPh sb="0" eb="3">
      <t>カワニシチョウ</t>
    </rPh>
    <rPh sb="3" eb="5">
      <t>トチ</t>
    </rPh>
    <rPh sb="5" eb="7">
      <t>カイハツ</t>
    </rPh>
    <rPh sb="7" eb="9">
      <t>コウシャ</t>
    </rPh>
    <phoneticPr fontId="2"/>
  </si>
  <si>
    <t>-</t>
    <phoneticPr fontId="2"/>
  </si>
  <si>
    <t>まちづくり基金</t>
    <rPh sb="5" eb="7">
      <t>キキン</t>
    </rPh>
    <phoneticPr fontId="5"/>
  </si>
  <si>
    <t>地域福祉基金</t>
    <rPh sb="0" eb="2">
      <t>チイキ</t>
    </rPh>
    <rPh sb="2" eb="6">
      <t>フクシキキン</t>
    </rPh>
    <phoneticPr fontId="5"/>
  </si>
  <si>
    <t>地域づくり振興基金</t>
    <rPh sb="0" eb="2">
      <t>チイキ</t>
    </rPh>
    <rPh sb="5" eb="7">
      <t>シンコウ</t>
    </rPh>
    <rPh sb="7" eb="9">
      <t>キキン</t>
    </rPh>
    <phoneticPr fontId="5"/>
  </si>
  <si>
    <t>自治振興基金</t>
    <rPh sb="0" eb="4">
      <t>ジチシンコウ</t>
    </rPh>
    <rPh sb="4" eb="6">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</si>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</sst>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E73-4F4D-874A-07E8C9DC0D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80970</c:v>
                </c:pt>
                <c:pt idx="1">
                  <c:v>118395</c:v>
                </c:pt>
                <c:pt idx="2">
                  <c:v>89788</c:v>
                </c:pt>
                <c:pt idx="3">
                  <c:v>81554</c:v>
                </c:pt>
                <c:pt idx="4">
                  <c:v>76897</c:v>
                </c:pt>
              </c:numCache>
            </c:numRef>
          </c:val>
          <c:smooth val="0"/>
          <c:extLst>
            <c:ext xmlns:c16="http://schemas.microsoft.com/office/drawing/2014/chart" uri="{C3380CC4-5D6E-409C-BE32-E72D297353CC}">
              <c16:uniqueId val="{00000001-3E73-4F4D-874A-07E8C9DC0D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9.2200000000000006</c:v>
                </c:pt>
                <c:pt idx="1">
                  <c:v>10.4</c:v>
                </c:pt>
                <c:pt idx="2">
                  <c:v>12.39</c:v>
                </c:pt>
                <c:pt idx="3">
                  <c:v>12.47</c:v>
                </c:pt>
                <c:pt idx="4">
                  <c:v>12.52</c:v>
                </c:pt>
              </c:numCache>
            </c:numRef>
          </c:val>
          <c:extLst>
            <c:ext xmlns:c16="http://schemas.microsoft.com/office/drawing/2014/chart" uri="{C3380CC4-5D6E-409C-BE32-E72D297353CC}">
              <c16:uniqueId val="{00000000-E54F-4E2D-902B-D4ED233B40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28.61</c:v>
                </c:pt>
                <c:pt idx="1">
                  <c:v>27.01</c:v>
                </c:pt>
                <c:pt idx="2">
                  <c:v>27.7</c:v>
                </c:pt>
                <c:pt idx="3">
                  <c:v>27.45</c:v>
                </c:pt>
                <c:pt idx="4">
                  <c:v>26.85</c:v>
                </c:pt>
              </c:numCache>
            </c:numRef>
          </c:val>
          <c:extLst>
            <c:ext xmlns:c16="http://schemas.microsoft.com/office/drawing/2014/chart" uri="{C3380CC4-5D6E-409C-BE32-E72D297353CC}">
              <c16:uniqueId val="{00000001-E54F-4E2D-902B-D4ED233B40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7.82</c:v>
                </c:pt>
                <c:pt idx="2">
                  <c:v>7.7</c:v>
                </c:pt>
                <c:pt idx="3">
                  <c:v>6.34</c:v>
                </c:pt>
                <c:pt idx="4">
                  <c:v>5.64</c:v>
                </c:pt>
              </c:numCache>
            </c:numRef>
          </c:val>
          <c:smooth val="0"/>
          <c:extLst>
            <c:ext xmlns:c16="http://schemas.microsoft.com/office/drawing/2014/chart" uri="{C3380CC4-5D6E-409C-BE32-E72D297353CC}">
              <c16:uniqueId val="{00000002-E54F-4E2D-902B-D4ED233B40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10.199999999999999</c:v>
                </c:pt>
                <c:pt idx="2">
                  <c:v>#N/A</c:v>
                </c:pt>
                <c:pt idx="3">
                  <c:v>4.53</c:v>
                </c:pt>
                <c:pt idx="4">
                  <c:v>0</c:v>
                </c:pt>
                <c:pt idx="5">
                  <c:v>0</c:v>
                </c:pt>
                <c:pt idx="6">
                  <c:v>0</c:v>
                </c:pt>
                <c:pt idx="7">
                  <c:v>0</c:v>
                </c:pt>
                <c:pt idx="8">
                  <c:v>0</c:v>
                </c:pt>
                <c:pt idx="9">
                  <c:v>0</c:v>
                </c:pt>
              </c:numCache>
            </c:numRef>
          </c:val>
          <c:extLst>
            <c:ext xmlns:c16="http://schemas.microsoft.com/office/drawing/2014/chart" uri="{C3380CC4-5D6E-409C-BE32-E72D297353CC}">
              <c16:uniqueId val="{00000000-1A02-4B77-A612-C0A2EC21C8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02-4B77-A612-C0A2EC21C8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02-4B77-A612-C0A2EC21C814}"/>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0.19</c:v>
                </c:pt>
                <c:pt idx="1">
                  <c:v>#N/A</c:v>
                </c:pt>
                <c:pt idx="2">
                  <c:v>0.08</c:v>
                </c:pt>
                <c:pt idx="3">
                  <c:v>#N/A</c:v>
                </c:pt>
                <c:pt idx="4">
                  <c:v>#N/A</c:v>
                </c:pt>
                <c:pt idx="5">
                  <c:v>0</c:v>
                </c:pt>
                <c:pt idx="6">
                  <c:v>#N/A</c:v>
                </c:pt>
                <c:pt idx="7">
                  <c:v>0.08</c:v>
                </c:pt>
                <c:pt idx="8">
                  <c:v>#N/A</c:v>
                </c:pt>
                <c:pt idx="9">
                  <c:v>0</c:v>
                </c:pt>
              </c:numCache>
            </c:numRef>
          </c:val>
          <c:extLst>
            <c:ext xmlns:c16="http://schemas.microsoft.com/office/drawing/2014/chart" uri="{C3380CC4-5D6E-409C-BE32-E72D297353CC}">
              <c16:uniqueId val="{00000003-1A02-4B77-A612-C0A2EC21C81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A02-4B77-A612-C0A2EC21C814}"/>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c:v>
                </c:pt>
                <c:pt idx="4">
                  <c:v>#N/A</c:v>
                </c:pt>
                <c:pt idx="5">
                  <c:v>0.02</c:v>
                </c:pt>
                <c:pt idx="6">
                  <c:v>#N/A</c:v>
                </c:pt>
                <c:pt idx="7">
                  <c:v>0.05</c:v>
                </c:pt>
                <c:pt idx="8">
                  <c:v>#N/A</c:v>
                </c:pt>
                <c:pt idx="9">
                  <c:v>0.06</c:v>
                </c:pt>
              </c:numCache>
            </c:numRef>
          </c:val>
          <c:extLst>
            <c:ext xmlns:c16="http://schemas.microsoft.com/office/drawing/2014/chart" uri="{C3380CC4-5D6E-409C-BE32-E72D297353CC}">
              <c16:uniqueId val="{00000005-1A02-4B77-A612-C0A2EC21C81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0.75</c:v>
                </c:pt>
                <c:pt idx="4">
                  <c:v>#N/A</c:v>
                </c:pt>
                <c:pt idx="5">
                  <c:v>0.67</c:v>
                </c:pt>
                <c:pt idx="6">
                  <c:v>#N/A</c:v>
                </c:pt>
                <c:pt idx="7">
                  <c:v>0.6</c:v>
                </c:pt>
                <c:pt idx="8">
                  <c:v>#N/A</c:v>
                </c:pt>
                <c:pt idx="9">
                  <c:v>0.51</c:v>
                </c:pt>
              </c:numCache>
            </c:numRef>
          </c:val>
          <c:extLst>
            <c:ext xmlns:c16="http://schemas.microsoft.com/office/drawing/2014/chart" uri="{C3380CC4-5D6E-409C-BE32-E72D297353CC}">
              <c16:uniqueId val="{00000006-1A02-4B77-A612-C0A2EC21C81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0.16</c:v>
                </c:pt>
                <c:pt idx="2">
                  <c:v>#N/A</c:v>
                </c:pt>
                <c:pt idx="3">
                  <c:v>0.92</c:v>
                </c:pt>
                <c:pt idx="4">
                  <c:v>#N/A</c:v>
                </c:pt>
                <c:pt idx="5">
                  <c:v>1.1499999999999999</c:v>
                </c:pt>
                <c:pt idx="6">
                  <c:v>#N/A</c:v>
                </c:pt>
                <c:pt idx="7">
                  <c:v>1.64</c:v>
                </c:pt>
                <c:pt idx="8">
                  <c:v>#N/A</c:v>
                </c:pt>
                <c:pt idx="9">
                  <c:v>1.5</c:v>
                </c:pt>
              </c:numCache>
            </c:numRef>
          </c:val>
          <c:extLst>
            <c:ext xmlns:c16="http://schemas.microsoft.com/office/drawing/2014/chart" uri="{C3380CC4-5D6E-409C-BE32-E72D297353CC}">
              <c16:uniqueId val="{00000007-1A02-4B77-A612-C0A2EC21C81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c:v>
                </c:pt>
                <c:pt idx="2">
                  <c:v>#N/A</c:v>
                </c:pt>
                <c:pt idx="3">
                  <c:v>1.96</c:v>
                </c:pt>
                <c:pt idx="4">
                  <c:v>#N/A</c:v>
                </c:pt>
                <c:pt idx="5">
                  <c:v>2.34</c:v>
                </c:pt>
                <c:pt idx="6">
                  <c:v>#N/A</c:v>
                </c:pt>
                <c:pt idx="7">
                  <c:v>2.73</c:v>
                </c:pt>
                <c:pt idx="8">
                  <c:v>#N/A</c:v>
                </c:pt>
                <c:pt idx="9">
                  <c:v>3.82</c:v>
                </c:pt>
              </c:numCache>
            </c:numRef>
          </c:val>
          <c:extLst>
            <c:ext xmlns:c16="http://schemas.microsoft.com/office/drawing/2014/chart" uri="{C3380CC4-5D6E-409C-BE32-E72D297353CC}">
              <c16:uniqueId val="{00000008-1A02-4B77-A612-C0A2EC21C8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c:v>
                </c:pt>
                <c:pt idx="2">
                  <c:v>#N/A</c:v>
                </c:pt>
                <c:pt idx="3">
                  <c:v>10.57</c:v>
                </c:pt>
                <c:pt idx="4">
                  <c:v>#N/A</c:v>
                </c:pt>
                <c:pt idx="5">
                  <c:v>12.48</c:v>
                </c:pt>
                <c:pt idx="6">
                  <c:v>#N/A</c:v>
                </c:pt>
                <c:pt idx="7">
                  <c:v>12.47</c:v>
                </c:pt>
                <c:pt idx="8">
                  <c:v>#N/A</c:v>
                </c:pt>
                <c:pt idx="9">
                  <c:v>12.61</c:v>
                </c:pt>
              </c:numCache>
            </c:numRef>
          </c:val>
          <c:extLst>
            <c:ext xmlns:c16="http://schemas.microsoft.com/office/drawing/2014/chart" uri="{C3380CC4-5D6E-409C-BE32-E72D297353CC}">
              <c16:uniqueId val="{00000009-1A02-4B77-A612-C0A2EC21C8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387</c:v>
                </c:pt>
                <c:pt idx="5">
                  <c:v>386</c:v>
                </c:pt>
                <c:pt idx="8">
                  <c:v>374</c:v>
                </c:pt>
                <c:pt idx="11">
                  <c:v>341</c:v>
                </c:pt>
                <c:pt idx="14">
                  <c:v>339</c:v>
                </c:pt>
              </c:numCache>
            </c:numRef>
          </c:val>
          <c:extLst>
            <c:ext xmlns:c16="http://schemas.microsoft.com/office/drawing/2014/chart" uri="{C3380CC4-5D6E-409C-BE32-E72D297353CC}">
              <c16:uniqueId val="{00000000-1AFF-4271-A640-658714B237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FF-4271-A640-658714B237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FF-4271-A640-658714B237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63</c:v>
                </c:pt>
                <c:pt idx="6">
                  <c:v>65</c:v>
                </c:pt>
                <c:pt idx="9">
                  <c:v>37</c:v>
                </c:pt>
                <c:pt idx="12">
                  <c:v>42</c:v>
                </c:pt>
              </c:numCache>
            </c:numRef>
          </c:val>
          <c:extLst>
            <c:ext xmlns:c16="http://schemas.microsoft.com/office/drawing/2014/chart" uri="{C3380CC4-5D6E-409C-BE32-E72D297353CC}">
              <c16:uniqueId val="{00000003-1AFF-4271-A640-658714B237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c:v>
                </c:pt>
                <c:pt idx="3">
                  <c:v>68</c:v>
                </c:pt>
                <c:pt idx="6">
                  <c:v>62</c:v>
                </c:pt>
                <c:pt idx="9">
                  <c:v>57</c:v>
                </c:pt>
                <c:pt idx="12">
                  <c:v>27</c:v>
                </c:pt>
              </c:numCache>
            </c:numRef>
          </c:val>
          <c:extLst>
            <c:ext xmlns:c16="http://schemas.microsoft.com/office/drawing/2014/chart" uri="{C3380CC4-5D6E-409C-BE32-E72D297353CC}">
              <c16:uniqueId val="{00000004-1AFF-4271-A640-658714B237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FF-4271-A640-658714B237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FF-4271-A640-658714B237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c:v>
                </c:pt>
                <c:pt idx="3">
                  <c:v>431</c:v>
                </c:pt>
                <c:pt idx="6">
                  <c:v>445</c:v>
                </c:pt>
                <c:pt idx="9">
                  <c:v>405</c:v>
                </c:pt>
                <c:pt idx="12">
                  <c:v>376</c:v>
                </c:pt>
              </c:numCache>
            </c:numRef>
          </c:val>
          <c:extLst>
            <c:ext xmlns:c16="http://schemas.microsoft.com/office/drawing/2014/chart" uri="{C3380CC4-5D6E-409C-BE32-E72D297353CC}">
              <c16:uniqueId val="{00000007-1AFF-4271-A640-658714B237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176</c:v>
                </c:pt>
                <c:pt idx="5">
                  <c:v>#N/A</c:v>
                </c:pt>
                <c:pt idx="6">
                  <c:v>#N/A</c:v>
                </c:pt>
                <c:pt idx="7">
                  <c:v>198</c:v>
                </c:pt>
                <c:pt idx="8">
                  <c:v>#N/A</c:v>
                </c:pt>
                <c:pt idx="9">
                  <c:v>#N/A</c:v>
                </c:pt>
                <c:pt idx="10">
                  <c:v>158</c:v>
                </c:pt>
                <c:pt idx="11">
                  <c:v>#N/A</c:v>
                </c:pt>
                <c:pt idx="12">
                  <c:v>#N/A</c:v>
                </c:pt>
                <c:pt idx="13">
                  <c:v>106</c:v>
                </c:pt>
                <c:pt idx="14">
                  <c:v>#N/A</c:v>
                </c:pt>
              </c:numCache>
            </c:numRef>
          </c:val>
          <c:smooth val="0"/>
          <c:extLst>
            <c:ext xmlns:c16="http://schemas.microsoft.com/office/drawing/2014/chart" uri="{C3380CC4-5D6E-409C-BE32-E72D297353CC}">
              <c16:uniqueId val="{00000008-1AFF-4271-A640-658714B237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4106</c:v>
                </c:pt>
                <c:pt idx="5">
                  <c:v>3982</c:v>
                </c:pt>
                <c:pt idx="8">
                  <c:v>3780</c:v>
                </c:pt>
                <c:pt idx="11">
                  <c:v>3630</c:v>
                </c:pt>
                <c:pt idx="14">
                  <c:v>3696</c:v>
                </c:pt>
              </c:numCache>
            </c:numRef>
          </c:val>
          <c:extLst>
            <c:ext xmlns:c16="http://schemas.microsoft.com/office/drawing/2014/chart" uri="{C3380CC4-5D6E-409C-BE32-E72D297353CC}">
              <c16:uniqueId val="{00000000-CCDE-44E2-84AC-5A5E752097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c:v>
                </c:pt>
                <c:pt idx="5">
                  <c:v>75</c:v>
                </c:pt>
                <c:pt idx="8">
                  <c:v>58</c:v>
                </c:pt>
                <c:pt idx="11">
                  <c:v>50</c:v>
                </c:pt>
                <c:pt idx="14">
                  <c:v>54</c:v>
                </c:pt>
              </c:numCache>
            </c:numRef>
          </c:val>
          <c:extLst>
            <c:ext xmlns:c16="http://schemas.microsoft.com/office/drawing/2014/chart" uri="{C3380CC4-5D6E-409C-BE32-E72D297353CC}">
              <c16:uniqueId val="{00000001-CCDE-44E2-84AC-5A5E752097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3271</c:v>
                </c:pt>
                <c:pt idx="5">
                  <c:v>3342</c:v>
                </c:pt>
                <c:pt idx="8">
                  <c:v>3361</c:v>
                </c:pt>
                <c:pt idx="11">
                  <c:v>3378</c:v>
                </c:pt>
                <c:pt idx="14">
                  <c:v>3398</c:v>
                </c:pt>
              </c:numCache>
            </c:numRef>
          </c:val>
          <c:extLst>
            <c:ext xmlns:c16="http://schemas.microsoft.com/office/drawing/2014/chart" uri="{C3380CC4-5D6E-409C-BE32-E72D297353CC}">
              <c16:uniqueId val="{00000002-CCDE-44E2-84AC-5A5E752097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DE-44E2-84AC-5A5E752097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DE-44E2-84AC-5A5E752097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377</c:v>
                </c:pt>
                <c:pt idx="6">
                  <c:v>0</c:v>
                </c:pt>
                <c:pt idx="9">
                  <c:v>0</c:v>
                </c:pt>
                <c:pt idx="12">
                  <c:v>0</c:v>
                </c:pt>
              </c:numCache>
            </c:numRef>
          </c:val>
          <c:extLst>
            <c:ext xmlns:c16="http://schemas.microsoft.com/office/drawing/2014/chart" uri="{C3380CC4-5D6E-409C-BE32-E72D297353CC}">
              <c16:uniqueId val="{00000005-CCDE-44E2-84AC-5A5E752097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368</c:v>
                </c:pt>
                <c:pt idx="3">
                  <c:v>378</c:v>
                </c:pt>
                <c:pt idx="6">
                  <c:v>351</c:v>
                </c:pt>
                <c:pt idx="9">
                  <c:v>278</c:v>
                </c:pt>
                <c:pt idx="12">
                  <c:v>340</c:v>
                </c:pt>
              </c:numCache>
            </c:numRef>
          </c:val>
          <c:extLst>
            <c:ext xmlns:c16="http://schemas.microsoft.com/office/drawing/2014/chart" uri="{C3380CC4-5D6E-409C-BE32-E72D297353CC}">
              <c16:uniqueId val="{00000006-CCDE-44E2-84AC-5A5E752097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430</c:v>
                </c:pt>
                <c:pt idx="3">
                  <c:v>336</c:v>
                </c:pt>
                <c:pt idx="6">
                  <c:v>296</c:v>
                </c:pt>
                <c:pt idx="9">
                  <c:v>281</c:v>
                </c:pt>
                <c:pt idx="12">
                  <c:v>263</c:v>
                </c:pt>
              </c:numCache>
            </c:numRef>
          </c:val>
          <c:extLst>
            <c:ext xmlns:c16="http://schemas.microsoft.com/office/drawing/2014/chart" uri="{C3380CC4-5D6E-409C-BE32-E72D297353CC}">
              <c16:uniqueId val="{00000007-CCDE-44E2-84AC-5A5E752097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540</c:v>
                </c:pt>
                <c:pt idx="3">
                  <c:v>548</c:v>
                </c:pt>
                <c:pt idx="6">
                  <c:v>566</c:v>
                </c:pt>
                <c:pt idx="9">
                  <c:v>579</c:v>
                </c:pt>
                <c:pt idx="12">
                  <c:v>483</c:v>
                </c:pt>
              </c:numCache>
            </c:numRef>
          </c:val>
          <c:extLst>
            <c:ext xmlns:c16="http://schemas.microsoft.com/office/drawing/2014/chart" uri="{C3380CC4-5D6E-409C-BE32-E72D297353CC}">
              <c16:uniqueId val="{00000008-CCDE-44E2-84AC-5A5E752097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DE-44E2-84AC-5A5E752097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4754</c:v>
                </c:pt>
                <c:pt idx="3">
                  <c:v>4849</c:v>
                </c:pt>
                <c:pt idx="6">
                  <c:v>4460</c:v>
                </c:pt>
                <c:pt idx="9">
                  <c:v>4201</c:v>
                </c:pt>
                <c:pt idx="12">
                  <c:v>4544</c:v>
                </c:pt>
              </c:numCache>
            </c:numRef>
          </c:val>
          <c:extLst>
            <c:ext xmlns:c16="http://schemas.microsoft.com/office/drawing/2014/chart" uri="{C3380CC4-5D6E-409C-BE32-E72D297353CC}">
              <c16:uniqueId val="{0000000A-CCDE-44E2-84AC-5A5E752097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DE-44E2-84AC-5A5E752097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772</c:v>
                </c:pt>
                <c:pt idx="1">
                  <c:v>772</c:v>
                </c:pt>
                <c:pt idx="2">
                  <c:v>773</c:v>
                </c:pt>
              </c:numCache>
            </c:numRef>
          </c:val>
          <c:extLst>
            <c:ext xmlns:c16="http://schemas.microsoft.com/office/drawing/2014/chart" uri="{C3380CC4-5D6E-409C-BE32-E72D297353CC}">
              <c16:uniqueId val="{00000000-E62C-4EA4-A8A9-13A45E7EB3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1861</c:v>
                </c:pt>
                <c:pt idx="1">
                  <c:v>1877</c:v>
                </c:pt>
                <c:pt idx="2">
                  <c:v>1896</c:v>
                </c:pt>
              </c:numCache>
            </c:numRef>
          </c:val>
          <c:extLst>
            <c:ext xmlns:c16="http://schemas.microsoft.com/office/drawing/2014/chart" uri="{C3380CC4-5D6E-409C-BE32-E72D297353CC}">
              <c16:uniqueId val="{00000001-E62C-4EA4-A8A9-13A45E7EB3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1227</c:v>
                </c:pt>
                <c:pt idx="1">
                  <c:v>1866</c:v>
                </c:pt>
                <c:pt idx="2">
                  <c:v>1892</c:v>
                </c:pt>
              </c:numCache>
            </c:numRef>
          </c:val>
          <c:extLst>
            <c:ext xmlns:c16="http://schemas.microsoft.com/office/drawing/2014/chart" uri="{C3380CC4-5D6E-409C-BE32-E72D297353CC}">
              <c16:uniqueId val="{00000002-E62C-4EA4-A8A9-13A45E7EB3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年度は起債の新規発行があったが、前年より減少となった。今後も大規模事業による新規借入も想定され、増加が見込まれる。</a:t>
          </a:r>
          <a:r>
            <a:rPr lang="ja-JP" altLang="en-US" sz="1100" b="0" i="0" baseline="0">
              <a:solidFill>
                <a:schemeClr val="dk1"/>
              </a:solidFill>
              <a:effectLst/>
              <a:latin typeface="+mn-lt"/>
              <a:ea typeface="+mn-ea"/>
              <a:cs typeface="+mn-cs"/>
            </a:rPr>
            <a:t>繰上償還や、</a:t>
          </a:r>
          <a:r>
            <a:rPr lang="ja-JP" altLang="ja-JP" sz="1100" b="0" i="0" baseline="0">
              <a:solidFill>
                <a:schemeClr val="dk1"/>
              </a:solidFill>
              <a:effectLst/>
              <a:latin typeface="+mn-lt"/>
              <a:ea typeface="+mn-ea"/>
              <a:cs typeface="+mn-cs"/>
            </a:rPr>
            <a:t>中長期的な見通しのもとに事業を実施し、起債の発行を可能な限り抑制するよう努めていく。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平成２６年度における小学校関連事業や、</a:t>
          </a:r>
          <a:r>
            <a:rPr lang="ja-JP" altLang="ja-JP" sz="1100" b="0" i="0" baseline="0">
              <a:solidFill>
                <a:schemeClr val="dk1"/>
              </a:solidFill>
              <a:effectLst/>
              <a:latin typeface="+mn-lt"/>
              <a:ea typeface="+mn-ea"/>
              <a:cs typeface="+mn-cs"/>
            </a:rPr>
            <a:t>平成３０年度から</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駅周辺整備事業等の大規模事業にかかる起債を発行したこと</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起債残高が</a:t>
          </a:r>
          <a:r>
            <a:rPr lang="ja-JP" altLang="en-US" sz="1100" b="0" i="0" baseline="0">
              <a:solidFill>
                <a:schemeClr val="dk1"/>
              </a:solidFill>
              <a:effectLst/>
              <a:latin typeface="+mn-lt"/>
              <a:ea typeface="+mn-ea"/>
              <a:cs typeface="+mn-cs"/>
            </a:rPr>
            <a:t>大幅に</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したが</a:t>
          </a:r>
          <a:r>
            <a:rPr lang="ja-JP" altLang="ja-JP" sz="1100" b="0" i="0" baseline="0">
              <a:solidFill>
                <a:schemeClr val="dk1"/>
              </a:solidFill>
              <a:effectLst/>
              <a:latin typeface="+mn-lt"/>
              <a:ea typeface="+mn-ea"/>
              <a:cs typeface="+mn-cs"/>
            </a:rPr>
            <a:t>、縁故債の繰上償還等により完済の地方債が増えたことで</a:t>
          </a:r>
          <a:r>
            <a:rPr lang="ja-JP" altLang="en-US" sz="1100" b="0" i="0" baseline="0">
              <a:solidFill>
                <a:schemeClr val="dk1"/>
              </a:solidFill>
              <a:effectLst/>
              <a:latin typeface="+mn-lt"/>
              <a:ea typeface="+mn-ea"/>
              <a:cs typeface="+mn-cs"/>
            </a:rPr>
            <a:t>令和５</a:t>
          </a:r>
          <a:r>
            <a:rPr lang="ja-JP" altLang="ja-JP" sz="1100" b="0" i="0" baseline="0">
              <a:solidFill>
                <a:schemeClr val="dk1"/>
              </a:solidFill>
              <a:effectLst/>
              <a:latin typeface="+mn-lt"/>
              <a:ea typeface="+mn-ea"/>
              <a:cs typeface="+mn-cs"/>
            </a:rPr>
            <a:t>年度までは減少傾向であった。令和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、山辺・県北西部広域環境衛生組合建設負担金の財源として多額の起債発行等に伴い、起債残高は</a:t>
          </a:r>
          <a:r>
            <a:rPr lang="ja-JP" altLang="ja-JP" sz="1100" b="0" i="0" baseline="0">
              <a:solidFill>
                <a:schemeClr val="dk1"/>
              </a:solidFill>
              <a:effectLst/>
              <a:latin typeface="+mn-lt"/>
              <a:ea typeface="+mn-ea"/>
              <a:cs typeface="+mn-cs"/>
            </a:rPr>
            <a:t>前年より</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a:r>
            <a:rPr lang="ja-JP" altLang="ja-JP" sz="1100" b="0" i="0" baseline="0">
              <a:solidFill>
                <a:schemeClr val="dk1"/>
              </a:solidFill>
              <a:effectLst/>
              <a:latin typeface="+mn-lt"/>
              <a:ea typeface="+mn-ea"/>
              <a:cs typeface="+mn-cs"/>
            </a:rPr>
            <a:t>毎年度、減債基金等の基金に積み立てており、令和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年度は、「充当可能基金」は増加した。</a:t>
          </a:r>
          <a:endParaRPr lang="ja-JP" altLang="ja-JP" sz="1400">
            <a:effectLst/>
          </a:endParaRPr>
        </a:p>
        <a:p>
          <a:pPr rtl="0"/>
          <a:r>
            <a:rPr lang="ja-JP" altLang="ja-JP" sz="1100" b="0" i="0" baseline="0">
              <a:solidFill>
                <a:schemeClr val="dk1"/>
              </a:solidFill>
              <a:effectLst/>
              <a:latin typeface="+mn-lt"/>
              <a:ea typeface="+mn-ea"/>
              <a:cs typeface="+mn-cs"/>
            </a:rPr>
            <a:t>今後も駅周辺</a:t>
          </a:r>
          <a:r>
            <a:rPr lang="ja-JP" altLang="en-US" sz="1100" b="0" i="0" baseline="0">
              <a:solidFill>
                <a:schemeClr val="dk1"/>
              </a:solidFill>
              <a:effectLst/>
              <a:latin typeface="+mn-lt"/>
              <a:ea typeface="+mn-ea"/>
              <a:cs typeface="+mn-cs"/>
            </a:rPr>
            <a:t>整備や産業拠点創出事業等</a:t>
          </a:r>
          <a:r>
            <a:rPr lang="ja-JP" altLang="ja-JP" sz="1100" b="0" i="0" baseline="0">
              <a:solidFill>
                <a:schemeClr val="dk1"/>
              </a:solidFill>
              <a:effectLst/>
              <a:latin typeface="+mn-lt"/>
              <a:ea typeface="+mn-ea"/>
              <a:cs typeface="+mn-cs"/>
            </a:rPr>
            <a:t>の大規模事業が継続されるため、繰上償還や減債基金積立に努めていく。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基本的には預金での運用を行っており、発生した利息を毎年度積立を行っている。駅周辺整備事業や</a:t>
          </a:r>
          <a:r>
            <a:rPr kumimoji="1" lang="ja-JP" altLang="en-US" sz="1100">
              <a:solidFill>
                <a:schemeClr val="dk1"/>
              </a:solidFill>
              <a:effectLst/>
              <a:latin typeface="+mn-lt"/>
              <a:ea typeface="+mn-ea"/>
              <a:cs typeface="+mn-cs"/>
            </a:rPr>
            <a:t>産業拠点創出事業</a:t>
          </a:r>
          <a:r>
            <a:rPr kumimoji="1" lang="ja-JP" altLang="ja-JP" sz="1100">
              <a:solidFill>
                <a:schemeClr val="dk1"/>
              </a:solidFill>
              <a:effectLst/>
              <a:latin typeface="+mn-lt"/>
              <a:ea typeface="+mn-ea"/>
              <a:cs typeface="+mn-cs"/>
            </a:rPr>
            <a:t>といった大規模事業に備え、預金利息とは別に積み増しも行っている。令和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年度は減債基金に</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百万円、まちづくり基金に</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億円、ふるさと応援基金に</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百万円を積み立て、駅事業の財源に</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百万円を取り崩したこと等により基金全体としては</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百万円の増加となった。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駅周辺整備事業や産業拠点創出事業といった大規模事業が継続される。その財源として基金の取崩しを行うことから中長期的には減少する見込みである。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基金運用においては、令和４年度より、基金の一部について債券運用を開始している。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・まちづくり基金：地域の活性化及び地域産業の振興</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・地域福祉基金：地域における福祉活動の促進、快適な生活環境の形成等</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・地域づくり振興基金：住民の文化の向上及び地域活動の促進</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・まちづくり基金は、定期預金運用利息に加えて</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積み増しを</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億円行った。一方で駅周辺整備事業の財源として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７９</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百万円取り崩したことから</a:t>
          </a:r>
          <a:r>
            <a:rPr kumimoji="1" lang="ja-JP" altLang="en-US" sz="1100" b="0" i="0" u="none" strike="noStrike" kern="0" cap="none" spc="0" normalizeH="0" baseline="0" noProof="0">
              <a:ln>
                <a:noFill/>
              </a:ln>
              <a:solidFill>
                <a:prstClr val="black"/>
              </a:solidFill>
              <a:effectLst/>
              <a:uLnTx/>
              <a:uFillTx/>
              <a:latin typeface="+mn-lt"/>
              <a:ea typeface="+mn-ea"/>
              <a:cs typeface="+mn-cs"/>
            </a:rPr>
            <a:t>２２</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・ふるさと応援基金は</a:t>
          </a:r>
          <a:r>
            <a:rPr kumimoji="0" lang="ja-JP" altLang="en-US" sz="1100" b="0" i="0" u="none" strike="noStrike" kern="0" cap="none" spc="0" normalizeH="0" baseline="0" noProof="0">
              <a:ln>
                <a:noFill/>
              </a:ln>
              <a:solidFill>
                <a:prstClr val="black"/>
              </a:solidFill>
              <a:effectLst/>
              <a:uLnTx/>
              <a:uFillTx/>
              <a:latin typeface="+mn-lt"/>
              <a:ea typeface="+mn-ea"/>
              <a:cs typeface="+mn-cs"/>
            </a:rPr>
            <a:t>小学生児童</a:t>
          </a:r>
          <a:r>
            <a:rPr kumimoji="0" lang="ja-JP" altLang="ja-JP" sz="1100" b="0" i="0" u="none" strike="noStrike" kern="0" cap="none" spc="0" normalizeH="0" baseline="0" noProof="0">
              <a:ln>
                <a:noFill/>
              </a:ln>
              <a:solidFill>
                <a:prstClr val="black"/>
              </a:solidFill>
              <a:effectLst/>
              <a:uLnTx/>
              <a:uFillTx/>
              <a:latin typeface="+mn-lt"/>
              <a:ea typeface="+mn-ea"/>
              <a:cs typeface="+mn-cs"/>
            </a:rPr>
            <a:t>制服支給、</a:t>
          </a:r>
          <a:r>
            <a:rPr kumimoji="0" lang="ja-JP" altLang="en-US" sz="1100" b="0" i="0" u="none" strike="noStrike" kern="0" cap="none" spc="0" normalizeH="0" baseline="0" noProof="0">
              <a:ln>
                <a:noFill/>
              </a:ln>
              <a:solidFill>
                <a:prstClr val="black"/>
              </a:solidFill>
              <a:effectLst/>
              <a:uLnTx/>
              <a:uFillTx/>
              <a:latin typeface="+mn-lt"/>
              <a:ea typeface="+mn-ea"/>
              <a:cs typeface="+mn-cs"/>
            </a:rPr>
            <a:t>小学校プール工事</a:t>
          </a:r>
          <a:r>
            <a:rPr kumimoji="0" lang="ja-JP" altLang="ja-JP" sz="1100" b="0" i="0" u="none" strike="noStrike" kern="0" cap="none" spc="0" normalizeH="0" baseline="0" noProof="0">
              <a:ln>
                <a:noFill/>
              </a:ln>
              <a:solidFill>
                <a:prstClr val="black"/>
              </a:solidFill>
              <a:effectLst/>
              <a:uLnTx/>
              <a:uFillTx/>
              <a:latin typeface="+mn-lt"/>
              <a:ea typeface="+mn-ea"/>
              <a:cs typeface="+mn-cs"/>
            </a:rPr>
            <a:t>等の財源として</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百万円取り崩した。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一方で、定期預金運用利息に加えて、積み増しを</a:t>
          </a:r>
          <a:r>
            <a:rPr kumimoji="1" lang="ja-JP" altLang="en-US" sz="1100" b="0" i="0" u="none" strike="noStrike" kern="0" cap="none" spc="0" normalizeH="0" baseline="0" noProof="0">
              <a:ln>
                <a:noFill/>
              </a:ln>
              <a:solidFill>
                <a:prstClr val="black"/>
              </a:solidFill>
              <a:effectLst/>
              <a:uLnTx/>
              <a:uFillTx/>
              <a:latin typeface="+mn-lt"/>
              <a:ea typeface="+mn-ea"/>
              <a:cs typeface="+mn-cs"/>
            </a:rPr>
            <a:t>８</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百万円行ったことから</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・駅周辺整備事業や</a:t>
          </a:r>
          <a:r>
            <a:rPr kumimoji="1" lang="ja-JP" altLang="en-US" sz="1100" b="0" i="0" u="none" strike="noStrike" kern="0" cap="none" spc="0" normalizeH="0" baseline="0" noProof="0">
              <a:ln>
                <a:noFill/>
              </a:ln>
              <a:solidFill>
                <a:prstClr val="black"/>
              </a:solidFill>
              <a:effectLst/>
              <a:uLnTx/>
              <a:uFillTx/>
              <a:latin typeface="+mn-lt"/>
              <a:ea typeface="+mn-ea"/>
              <a:cs typeface="+mn-cs"/>
            </a:rPr>
            <a:t>産業拠点創出事業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・まちづくり基金を除くその他特定目的基金については、大規模事業完了までは預金運用で発生した利息の積み立てのみ行う予定であり、同額程度</a:t>
          </a:r>
          <a:r>
            <a:rPr kumimoji="1" lang="ja-JP" altLang="en-US" sz="1100" b="0" i="0" u="none" strike="noStrike" kern="0" cap="none" spc="0" normalizeH="0" baseline="0" noProof="0">
              <a:ln>
                <a:noFill/>
              </a:ln>
              <a:solidFill>
                <a:prstClr val="black"/>
              </a:solidFill>
              <a:effectLst/>
              <a:uLnTx/>
              <a:uFillTx/>
              <a:latin typeface="+mn-lt"/>
              <a:ea typeface="+mn-ea"/>
              <a:cs typeface="+mn-cs"/>
            </a:rPr>
            <a:t>で微増</a:t>
          </a:r>
          <a:r>
            <a:rPr kumimoji="1" lang="ja-JP" altLang="ja-JP" sz="1100" b="0" i="0" u="none" strike="noStrike" kern="0" cap="none" spc="0" normalizeH="0" baseline="0" noProof="0">
              <a:ln>
                <a:noFill/>
              </a:ln>
              <a:solidFill>
                <a:prstClr val="black"/>
              </a:solidFill>
              <a:effectLst/>
              <a:uLnTx/>
              <a:uFillTx/>
              <a:latin typeface="+mn-lt"/>
              <a:ea typeface="+mn-ea"/>
              <a:cs typeface="+mn-cs"/>
            </a:rPr>
            <a:t>する見込みである。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預金での運用を行っており、預金利息の積立により微増。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財政調整基金の残高は、標準財政規模の</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の範囲内となるように努めることとしている。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臨時財政対策債の償還財源として７百万円を取り崩した。一方で</a:t>
          </a:r>
          <a:r>
            <a:rPr kumimoji="1" lang="ja-JP" altLang="ja-JP" sz="1100" b="0" i="0" u="none" strike="noStrike" kern="0" cap="none" spc="0" normalizeH="0" baseline="0" noProof="0">
              <a:ln>
                <a:noFill/>
              </a:ln>
              <a:solidFill>
                <a:prstClr val="black"/>
              </a:solidFill>
              <a:effectLst/>
              <a:uLnTx/>
              <a:uFillTx/>
              <a:latin typeface="+mn-lt"/>
              <a:ea typeface="+mn-ea"/>
              <a:cs typeface="+mn-cs"/>
            </a:rPr>
            <a:t>定期預金運用利息に加えて、積み増しを</a:t>
          </a:r>
          <a:r>
            <a:rPr kumimoji="1" lang="ja-JP" altLang="en-US" sz="1100" b="0" i="0" u="none" strike="noStrike" kern="0" cap="none" spc="0" normalizeH="0" baseline="0" noProof="0">
              <a:ln>
                <a:noFill/>
              </a:ln>
              <a:solidFill>
                <a:prstClr val="black"/>
              </a:solidFill>
              <a:effectLst/>
              <a:uLnTx/>
              <a:uFillTx/>
              <a:latin typeface="+mn-lt"/>
              <a:ea typeface="+mn-ea"/>
              <a:cs typeface="+mn-cs"/>
            </a:rPr>
            <a:t>２３</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百万円行ったことから</a:t>
          </a:r>
          <a:r>
            <a:rPr kumimoji="1" lang="ja-JP" altLang="en-US" sz="1100" b="0" i="0" u="none" strike="noStrike" kern="0" cap="none" spc="0" normalizeH="0" baseline="0" noProof="0">
              <a:ln>
                <a:noFill/>
              </a:ln>
              <a:solidFill>
                <a:prstClr val="black"/>
              </a:solidFill>
              <a:effectLst/>
              <a:uLnTx/>
              <a:uFillTx/>
              <a:latin typeface="+mn-lt"/>
              <a:ea typeface="+mn-ea"/>
              <a:cs typeface="+mn-cs"/>
            </a:rPr>
            <a:t>１９</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駅周辺整備事業や</a:t>
          </a:r>
          <a:r>
            <a:rPr kumimoji="1" lang="ja-JP" altLang="en-US" sz="1100" b="0" i="0" u="none" strike="noStrike" kern="0" cap="none" spc="0" normalizeH="0" baseline="0" noProof="0">
              <a:ln>
                <a:noFill/>
              </a:ln>
              <a:solidFill>
                <a:prstClr val="black"/>
              </a:solidFill>
              <a:effectLst/>
              <a:uLnTx/>
              <a:uFillTx/>
              <a:latin typeface="+mn-lt"/>
              <a:ea typeface="+mn-ea"/>
              <a:cs typeface="+mn-cs"/>
            </a:rPr>
            <a:t>産業拠点創出事業</a:t>
          </a:r>
          <a:r>
            <a:rPr kumimoji="1" lang="ja-JP" altLang="ja-JP" sz="1100" b="0" i="0" u="none" strike="noStrike" kern="0" cap="none" spc="0" normalizeH="0" baseline="0" noProof="0">
              <a:ln>
                <a:noFill/>
              </a:ln>
              <a:solidFill>
                <a:prstClr val="black"/>
              </a:solidFill>
              <a:effectLst/>
              <a:uLnTx/>
              <a:uFillTx/>
              <a:latin typeface="+mn-lt"/>
              <a:ea typeface="+mn-ea"/>
              <a:cs typeface="+mn-cs"/>
            </a:rPr>
            <a:t>等の事業実施</a:t>
          </a:r>
          <a:r>
            <a:rPr kumimoji="1" lang="ja-JP" altLang="en-US" sz="1100" b="0" i="0" u="none" strike="noStrike" kern="0" cap="none" spc="0" normalizeH="0" baseline="0" noProof="0">
              <a:ln>
                <a:noFill/>
              </a:ln>
              <a:solidFill>
                <a:prstClr val="black"/>
              </a:solidFill>
              <a:effectLst/>
              <a:uLnTx/>
              <a:uFillTx/>
              <a:latin typeface="+mn-lt"/>
              <a:ea typeface="+mn-ea"/>
              <a:cs typeface="+mn-cs"/>
            </a:rPr>
            <a:t>、山辺・県北西部広域環境衛生組合施設建設負担金の増等</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今後、地方債償還のピークが想定される。それに備えて毎年度計画的に積立てを行い、短期的には増加する見込みである。地方債償還ピークを抑えるため起債の繰上償還を予定しており、それ以降は減少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7,809
5.93
5,822,738
5,400,902
360,553
2,879,715
4,544,111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財政力指数は、類似団体平均より０．０６ポイント高い０．４３で、全国平均よりは０．０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ポイント低くなっている。少子高齢化や人口減少による納税義務者の減少等により、町税収入は減少傾向にある。歳出の抑制や徴収強化により、財政の健全化を図る。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11995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170039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143228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経常収支比率は、類似団体平均より</a:t>
          </a:r>
          <a:r>
            <a:rPr lang="ja-JP" altLang="en-US" sz="1100" b="0" i="0" baseline="0">
              <a:solidFill>
                <a:schemeClr val="dk1"/>
              </a:solidFill>
              <a:effectLst/>
              <a:latin typeface="+mn-lt"/>
              <a:ea typeface="+mn-ea"/>
              <a:cs typeface="+mn-cs"/>
            </a:rPr>
            <a:t>３．１</a:t>
          </a:r>
          <a:r>
            <a:rPr lang="ja-JP" altLang="ja-JP" sz="1100" b="0" i="0" baseline="0">
              <a:solidFill>
                <a:schemeClr val="dk1"/>
              </a:solidFill>
              <a:effectLst/>
              <a:latin typeface="+mn-lt"/>
              <a:ea typeface="+mn-ea"/>
              <a:cs typeface="+mn-cs"/>
            </a:rPr>
            <a:t>ポイント低い</a:t>
          </a:r>
          <a:r>
            <a:rPr lang="ja-JP" altLang="en-US" sz="1100" b="0" i="0" baseline="0">
              <a:solidFill>
                <a:schemeClr val="dk1"/>
              </a:solidFill>
              <a:effectLst/>
              <a:latin typeface="+mn-lt"/>
              <a:ea typeface="+mn-ea"/>
              <a:cs typeface="+mn-cs"/>
            </a:rPr>
            <a:t>８４．８</a:t>
          </a:r>
          <a:r>
            <a:rPr lang="ja-JP" altLang="ja-JP" sz="1100" b="0" i="0" baseline="0">
              <a:solidFill>
                <a:schemeClr val="dk1"/>
              </a:solidFill>
              <a:effectLst/>
              <a:latin typeface="+mn-lt"/>
              <a:ea typeface="+mn-ea"/>
              <a:cs typeface="+mn-cs"/>
            </a:rPr>
            <a:t>％となった。全国平均、奈良県平均よりも、ぞれぞれ</a:t>
          </a:r>
          <a:r>
            <a:rPr lang="ja-JP" altLang="en-US" sz="1100" b="0" i="0" baseline="0">
              <a:solidFill>
                <a:schemeClr val="dk1"/>
              </a:solidFill>
              <a:effectLst/>
              <a:latin typeface="+mn-lt"/>
              <a:ea typeface="+mn-ea"/>
              <a:cs typeface="+mn-cs"/>
            </a:rPr>
            <a:t>９．０ポ</a:t>
          </a:r>
          <a:r>
            <a:rPr lang="ja-JP" altLang="ja-JP" sz="1100" b="0" i="0" baseline="0">
              <a:solidFill>
                <a:schemeClr val="dk1"/>
              </a:solidFill>
              <a:effectLst/>
              <a:latin typeface="+mn-lt"/>
              <a:ea typeface="+mn-ea"/>
              <a:cs typeface="+mn-cs"/>
            </a:rPr>
            <a:t>イント下回った。公債費においては、昨年度とほぼ横ばいだが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75692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8534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63</xdr:row>
      <xdr:rowOff>75692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9982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169926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7435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27432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435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119126</xdr:rowOff>
    </xdr:from>
    <xdr:to>
      <xdr:col>15</xdr:col>
      <xdr:colOff>133350</xdr:colOff>
      <xdr:row>63</xdr:row>
      <xdr:rowOff>49276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59453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令和元年度以降も引き続き、類似団体平均を下回っている。適正な定員や手当の管理により、人件費の抑制に努めている。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83479</xdr:rowOff>
    </xdr:from>
    <xdr:to>
      <xdr:col>23</xdr:col>
      <xdr:colOff>133350</xdr:colOff>
      <xdr:row>81</xdr:row>
      <xdr:rowOff>89190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0929"/>
          <a:ext cx="8382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83479</xdr:rowOff>
    </xdr:from>
    <xdr:to>
      <xdr:col>19</xdr:col>
      <xdr:colOff>133350</xdr:colOff>
      <xdr:row>81</xdr:row>
      <xdr:rowOff>89119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70929"/>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78327</xdr:rowOff>
    </xdr:from>
    <xdr:to>
      <xdr:col>15</xdr:col>
      <xdr:colOff>82550</xdr:colOff>
      <xdr:row>81</xdr:row>
      <xdr:rowOff>89119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65777"/>
          <a:ext cx="889000" cy="1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73668</xdr:rowOff>
    </xdr:from>
    <xdr:to>
      <xdr:col>11</xdr:col>
      <xdr:colOff>31750</xdr:colOff>
      <xdr:row>81</xdr:row>
      <xdr:rowOff>78327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61118"/>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38390</xdr:rowOff>
    </xdr:from>
    <xdr:to>
      <xdr:col>23</xdr:col>
      <xdr:colOff>184150</xdr:colOff>
      <xdr:row>81</xdr:row>
      <xdr:rowOff>139990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131117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32679</xdr:rowOff>
    </xdr:from>
    <xdr:to>
      <xdr:col>19</xdr:col>
      <xdr:colOff>184150</xdr:colOff>
      <xdr:row>81</xdr:row>
      <xdr:rowOff>134279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144456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38319</xdr:rowOff>
    </xdr:from>
    <xdr:to>
      <xdr:col>15</xdr:col>
      <xdr:colOff>133350</xdr:colOff>
      <xdr:row>81</xdr:row>
      <xdr:rowOff>139919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27527</xdr:rowOff>
    </xdr:from>
    <xdr:to>
      <xdr:col>11</xdr:col>
      <xdr:colOff>82550</xdr:colOff>
      <xdr:row>81</xdr:row>
      <xdr:rowOff>129127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139304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22868</xdr:rowOff>
    </xdr:from>
    <xdr:to>
      <xdr:col>7</xdr:col>
      <xdr:colOff>31750</xdr:colOff>
      <xdr:row>81</xdr:row>
      <xdr:rowOff>124468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134645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年度のラスパイレス指数は９４．</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であり、類似団体平均より</a:t>
          </a:r>
          <a:r>
            <a:rPr lang="ja-JP" altLang="en-US" sz="1100" b="0" i="0" baseline="0">
              <a:solidFill>
                <a:schemeClr val="dk1"/>
              </a:solidFill>
              <a:effectLst/>
              <a:latin typeface="+mn-lt"/>
              <a:ea typeface="+mn-ea"/>
              <a:cs typeface="+mn-cs"/>
            </a:rPr>
            <a:t>１．３</a:t>
          </a:r>
          <a:r>
            <a:rPr lang="ja-JP" altLang="ja-JP" sz="1100" b="0" i="0" baseline="0">
              <a:solidFill>
                <a:schemeClr val="dk1"/>
              </a:solidFill>
              <a:effectLst/>
              <a:latin typeface="+mn-lt"/>
              <a:ea typeface="+mn-ea"/>
              <a:cs typeface="+mn-cs"/>
            </a:rPr>
            <a:t>ポイント、全国平均より</a:t>
          </a:r>
          <a:r>
            <a:rPr lang="ja-JP" altLang="en-US" sz="1100" b="0" i="0" baseline="0">
              <a:solidFill>
                <a:schemeClr val="dk1"/>
              </a:solidFill>
              <a:effectLst/>
              <a:latin typeface="+mn-lt"/>
              <a:ea typeface="+mn-ea"/>
              <a:cs typeface="+mn-cs"/>
            </a:rPr>
            <a:t>２．２</a:t>
          </a:r>
          <a:r>
            <a:rPr lang="ja-JP" altLang="ja-JP" sz="1100" b="0" i="0" baseline="0">
              <a:solidFill>
                <a:schemeClr val="dk1"/>
              </a:solidFill>
              <a:effectLst/>
              <a:latin typeface="+mn-lt"/>
              <a:ea typeface="+mn-ea"/>
              <a:cs typeface="+mn-cs"/>
            </a:rPr>
            <a:t>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20259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70529"/>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20259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360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3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30843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a:t>
          </a:r>
          <a:r>
            <a:rPr lang="ja-JP" altLang="en-US" sz="1100" b="0" i="0" baseline="0">
              <a:solidFill>
                <a:schemeClr val="dk1"/>
              </a:solidFill>
              <a:effectLst/>
              <a:latin typeface="+mn-lt"/>
              <a:ea typeface="+mn-ea"/>
              <a:cs typeface="+mn-cs"/>
            </a:rPr>
            <a:t>１０．３９</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４．１２</a:t>
          </a:r>
          <a:r>
            <a:rPr lang="ja-JP" altLang="ja-JP" sz="1100" b="0" i="0" baseline="0">
              <a:solidFill>
                <a:schemeClr val="dk1"/>
              </a:solidFill>
              <a:effectLst/>
              <a:latin typeface="+mn-lt"/>
              <a:ea typeface="+mn-ea"/>
              <a:cs typeface="+mn-cs"/>
            </a:rPr>
            <a:t>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136398</xdr:rowOff>
    </xdr:from>
    <xdr:to>
      <xdr:col>81</xdr:col>
      <xdr:colOff>44450</xdr:colOff>
      <xdr:row>60</xdr:row>
      <xdr:rowOff>137202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3398"/>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123529</xdr:rowOff>
    </xdr:from>
    <xdr:to>
      <xdr:col>77</xdr:col>
      <xdr:colOff>44450</xdr:colOff>
      <xdr:row>60</xdr:row>
      <xdr:rowOff>136398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052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109051</xdr:rowOff>
    </xdr:from>
    <xdr:to>
      <xdr:col>72</xdr:col>
      <xdr:colOff>203200</xdr:colOff>
      <xdr:row>60</xdr:row>
      <xdr:rowOff>123529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605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100203</xdr:rowOff>
    </xdr:from>
    <xdr:to>
      <xdr:col>68</xdr:col>
      <xdr:colOff>152400</xdr:colOff>
      <xdr:row>60</xdr:row>
      <xdr:rowOff>109051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7203"/>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86402</xdr:rowOff>
    </xdr:from>
    <xdr:to>
      <xdr:col>81</xdr:col>
      <xdr:colOff>95250</xdr:colOff>
      <xdr:row>61</xdr:row>
      <xdr:rowOff>16552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102929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85598</xdr:rowOff>
    </xdr:from>
    <xdr:to>
      <xdr:col>77</xdr:col>
      <xdr:colOff>95250</xdr:colOff>
      <xdr:row>61</xdr:row>
      <xdr:rowOff>15748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25925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72729</xdr:rowOff>
    </xdr:from>
    <xdr:to>
      <xdr:col>73</xdr:col>
      <xdr:colOff>44450</xdr:colOff>
      <xdr:row>61</xdr:row>
      <xdr:rowOff>2879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58251</xdr:rowOff>
    </xdr:from>
    <xdr:to>
      <xdr:col>68</xdr:col>
      <xdr:colOff>203200</xdr:colOff>
      <xdr:row>60</xdr:row>
      <xdr:rowOff>159851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170028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49403</xdr:rowOff>
    </xdr:from>
    <xdr:to>
      <xdr:col>64</xdr:col>
      <xdr:colOff>152400</xdr:colOff>
      <xdr:row>60</xdr:row>
      <xdr:rowOff>151003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161180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実質公債費比率は、</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類似団体平均を下回っているが、今後も大規模事業が継続されるため、上昇していく可能性がある。縁故債の繰上償還に取り組むなど、今後も公債費の削減に努める。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98044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595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7,809
5.93
5,822,738
5,400,902
360,553
2,879,715
4,544,111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a:t>
          </a:r>
          <a:r>
            <a:rPr lang="ja-JP" altLang="en-US" sz="1100" b="0" i="0" baseline="0">
              <a:solidFill>
                <a:schemeClr val="dk1"/>
              </a:solidFill>
              <a:effectLst/>
              <a:latin typeface="+mn-lt"/>
              <a:ea typeface="+mn-ea"/>
              <a:cs typeface="+mn-cs"/>
            </a:rPr>
            <a:t>２７．５</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１．９</a:t>
          </a:r>
          <a:r>
            <a:rPr lang="ja-JP" altLang="ja-JP" sz="1100" b="0" i="0" baseline="0">
              <a:solidFill>
                <a:schemeClr val="dk1"/>
              </a:solidFill>
              <a:effectLst/>
              <a:latin typeface="+mn-lt"/>
              <a:ea typeface="+mn-ea"/>
              <a:cs typeface="+mn-cs"/>
            </a:rPr>
            <a:t>ポイント高く、奈良県平均よりも</a:t>
          </a:r>
          <a:r>
            <a:rPr lang="ja-JP" altLang="en-US" sz="1100" b="0" i="0" baseline="0">
              <a:solidFill>
                <a:schemeClr val="dk1"/>
              </a:solidFill>
              <a:effectLst/>
              <a:latin typeface="+mn-lt"/>
              <a:ea typeface="+mn-ea"/>
              <a:cs typeface="+mn-cs"/>
            </a:rPr>
            <a:t>０．２</a:t>
          </a:r>
          <a:r>
            <a:rPr lang="ja-JP" altLang="ja-JP" sz="1100" b="0" i="0" baseline="0">
              <a:solidFill>
                <a:schemeClr val="dk1"/>
              </a:solidFill>
              <a:effectLst/>
              <a:latin typeface="+mn-lt"/>
              <a:ea typeface="+mn-ea"/>
              <a:cs typeface="+mn-cs"/>
            </a:rPr>
            <a:t>ポイント高くなっている。時間外勤務手当については、必要最小限にとどめる理念の基、適正な手当の支出を行うことにより、今後も人件費の抑制に努める。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物件費に係る経常収支比率は１３．</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３．２</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149860</xdr:rowOff>
    </xdr:from>
    <xdr:to>
      <xdr:col>82</xdr:col>
      <xdr:colOff>107950</xdr:colOff>
      <xdr:row>15</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216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142240</xdr:rowOff>
    </xdr:from>
    <xdr:to>
      <xdr:col>78</xdr:col>
      <xdr:colOff>69850</xdr:colOff>
      <xdr:row>15</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139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56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4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106680</xdr:rowOff>
    </xdr:from>
    <xdr:to>
      <xdr:col>78</xdr:col>
      <xdr:colOff>120650</xdr:colOff>
      <xdr:row>16</xdr:row>
      <xdr:rowOff>36830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47007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91440</xdr:rowOff>
    </xdr:from>
    <xdr:to>
      <xdr:col>74</xdr:col>
      <xdr:colOff>31750</xdr:colOff>
      <xdr:row>16</xdr:row>
      <xdr:rowOff>21590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a:t>
          </a:r>
          <a:r>
            <a:rPr lang="ja-JP" altLang="en-US" sz="1100" b="0" i="0" baseline="0">
              <a:solidFill>
                <a:schemeClr val="dk1"/>
              </a:solidFill>
              <a:effectLst/>
              <a:latin typeface="+mn-lt"/>
              <a:ea typeface="+mn-ea"/>
              <a:cs typeface="+mn-cs"/>
            </a:rPr>
            <a:t>６．６</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ポイント高く、全国平均、奈良県平均よりも、それぞれ</a:t>
          </a:r>
          <a:r>
            <a:rPr lang="ja-JP" altLang="en-US" sz="1100" b="0" i="0" baseline="0">
              <a:solidFill>
                <a:schemeClr val="dk1"/>
              </a:solidFill>
              <a:effectLst/>
              <a:latin typeface="+mn-lt"/>
              <a:ea typeface="+mn-ea"/>
              <a:cs typeface="+mn-cs"/>
            </a:rPr>
            <a:t>６．８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４．２</a:t>
          </a:r>
          <a:r>
            <a:rPr lang="ja-JP" altLang="ja-JP" sz="1100" b="0" i="0" baseline="0">
              <a:solidFill>
                <a:schemeClr val="dk1"/>
              </a:solidFill>
              <a:effectLst/>
              <a:latin typeface="+mn-lt"/>
              <a:ea typeface="+mn-ea"/>
              <a:cs typeface="+mn-cs"/>
            </a:rPr>
            <a:t>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56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80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１．７ポイント</a:t>
          </a:r>
          <a:r>
            <a:rPr lang="ja-JP" altLang="ja-JP" sz="1100" b="0" i="0" baseline="0">
              <a:solidFill>
                <a:schemeClr val="dk1"/>
              </a:solidFill>
              <a:effectLst/>
              <a:latin typeface="+mn-lt"/>
              <a:ea typeface="+mn-ea"/>
              <a:cs typeface="+mn-cs"/>
            </a:rPr>
            <a:t>高く、</a:t>
          </a:r>
          <a:r>
            <a:rPr lang="ja-JP" altLang="en-US" sz="1100" b="0" i="0" baseline="0">
              <a:solidFill>
                <a:schemeClr val="dk1"/>
              </a:solidFill>
              <a:effectLst/>
              <a:latin typeface="+mn-lt"/>
              <a:ea typeface="+mn-ea"/>
              <a:cs typeface="+mn-cs"/>
            </a:rPr>
            <a:t>全国平均、</a:t>
          </a:r>
          <a:r>
            <a:rPr lang="ja-JP" altLang="ja-JP" sz="1100" b="0" i="0" baseline="0">
              <a:solidFill>
                <a:schemeClr val="dk1"/>
              </a:solidFill>
              <a:effectLst/>
              <a:latin typeface="+mn-lt"/>
              <a:ea typeface="+mn-ea"/>
              <a:cs typeface="+mn-cs"/>
            </a:rPr>
            <a:t>奈良県平均よりも</a:t>
          </a:r>
          <a:r>
            <a:rPr lang="ja-JP" altLang="en-US" sz="1100" b="0" i="0" baseline="0">
              <a:solidFill>
                <a:schemeClr val="dk1"/>
              </a:solidFill>
              <a:effectLst/>
              <a:latin typeface="+mn-lt"/>
              <a:ea typeface="+mn-ea"/>
              <a:cs typeface="+mn-cs"/>
            </a:rPr>
            <a:t>それぞれ</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５、０．８</a:t>
          </a:r>
          <a:r>
            <a:rPr lang="ja-JP" altLang="ja-JP" sz="1100" b="0" i="0" baseline="0">
              <a:solidFill>
                <a:schemeClr val="dk1"/>
              </a:solidFill>
              <a:effectLst/>
              <a:latin typeface="+mn-lt"/>
              <a:ea typeface="+mn-ea"/>
              <a:cs typeface="+mn-cs"/>
            </a:rPr>
            <a:t>ポイント下回った。繰出金の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等により、昨年度より０．７％</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94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9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0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0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a:t>
          </a:r>
          <a:r>
            <a:rPr lang="ja-JP" altLang="en-US" sz="1100" b="0" i="0" baseline="0">
              <a:solidFill>
                <a:schemeClr val="dk1"/>
              </a:solidFill>
              <a:effectLst/>
              <a:latin typeface="+mn-lt"/>
              <a:ea typeface="+mn-ea"/>
              <a:cs typeface="+mn-cs"/>
            </a:rPr>
            <a:t>１３．３</a:t>
          </a:r>
          <a:r>
            <a:rPr lang="ja-JP" altLang="ja-JP" sz="1100" b="0" i="0" baseline="0">
              <a:solidFill>
                <a:schemeClr val="dk1"/>
              </a:solidFill>
              <a:effectLst/>
              <a:latin typeface="+mn-lt"/>
              <a:ea typeface="+mn-ea"/>
              <a:cs typeface="+mn-cs"/>
            </a:rPr>
            <a:t>％と、類似団体平均より</a:t>
          </a:r>
          <a:r>
            <a:rPr lang="ja-JP" altLang="en-US" sz="1100" b="0" i="0" baseline="0">
              <a:solidFill>
                <a:schemeClr val="dk1"/>
              </a:solidFill>
              <a:effectLst/>
              <a:latin typeface="+mn-lt"/>
              <a:ea typeface="+mn-ea"/>
              <a:cs typeface="+mn-cs"/>
            </a:rPr>
            <a:t>３．７</a:t>
          </a:r>
          <a:r>
            <a:rPr lang="ja-JP" altLang="ja-JP" sz="1100" b="0" i="0" baseline="0">
              <a:solidFill>
                <a:schemeClr val="dk1"/>
              </a:solidFill>
              <a:effectLst/>
              <a:latin typeface="+mn-lt"/>
              <a:ea typeface="+mn-ea"/>
              <a:cs typeface="+mn-cs"/>
            </a:rPr>
            <a:t>ポイント低く、全国平均、奈良県平均よりもそれぞれ２．</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３．２</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163576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17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a:t>
          </a:r>
          <a:r>
            <a:rPr lang="ja-JP" altLang="en-US" sz="1100" b="0" i="0" baseline="0">
              <a:solidFill>
                <a:schemeClr val="dk1"/>
              </a:solidFill>
              <a:effectLst/>
              <a:latin typeface="+mn-lt"/>
              <a:ea typeface="+mn-ea"/>
              <a:cs typeface="+mn-cs"/>
            </a:rPr>
            <a:t>１２．３</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３．９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４．２</a:t>
          </a:r>
          <a:r>
            <a:rPr lang="ja-JP" altLang="ja-JP" sz="1100" b="0" i="0" baseline="0">
              <a:solidFill>
                <a:schemeClr val="dk1"/>
              </a:solidFill>
              <a:effectLst/>
              <a:latin typeface="+mn-lt"/>
              <a:ea typeface="+mn-ea"/>
              <a:cs typeface="+mn-cs"/>
            </a:rPr>
            <a:t>ポイント下回った。今後も大規模事業の新規借入の予定があるため、縁故債の繰上償還等に取り組み、公債費の削減に努める。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76</xdr:row>
      <xdr:rowOff>5080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781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352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58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58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公債費以外の経常収支比率は、７２．</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％と、類似団体平均よりも、</a:t>
          </a:r>
          <a:r>
            <a:rPr lang="ja-JP" altLang="en-US" sz="1100" b="0" i="0" baseline="0">
              <a:solidFill>
                <a:schemeClr val="dk1"/>
              </a:solidFill>
              <a:effectLst/>
              <a:latin typeface="+mn-lt"/>
              <a:ea typeface="+mn-ea"/>
              <a:cs typeface="+mn-cs"/>
            </a:rPr>
            <a:t>０．８</a:t>
          </a:r>
          <a:r>
            <a:rPr lang="ja-JP" altLang="ja-JP" sz="1100" b="0" i="0" baseline="0">
              <a:solidFill>
                <a:schemeClr val="dk1"/>
              </a:solidFill>
              <a:effectLst/>
              <a:latin typeface="+mn-lt"/>
              <a:ea typeface="+mn-ea"/>
              <a:cs typeface="+mn-cs"/>
            </a:rPr>
            <a:t>ポイント高くなっている。全国平均、奈良県平均よりも、それぞれ</a:t>
          </a:r>
          <a:r>
            <a:rPr lang="ja-JP" altLang="en-US" sz="1100" b="0" i="0" baseline="0">
              <a:solidFill>
                <a:schemeClr val="dk1"/>
              </a:solidFill>
              <a:effectLst/>
              <a:latin typeface="+mn-lt"/>
              <a:ea typeface="+mn-ea"/>
              <a:cs typeface="+mn-cs"/>
            </a:rPr>
            <a:t>６．３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４．８</a:t>
          </a:r>
          <a:r>
            <a:rPr lang="ja-JP" altLang="ja-JP" sz="1100" b="0" i="0" baseline="0">
              <a:solidFill>
                <a:schemeClr val="dk1"/>
              </a:solidFill>
              <a:effectLst/>
              <a:latin typeface="+mn-lt"/>
              <a:ea typeface="+mn-ea"/>
              <a:cs typeface="+mn-cs"/>
            </a:rPr>
            <a:t>ポイント下回った。今後も町単独事業の見直しなどを実施し、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165100</xdr:rowOff>
    </xdr:from>
    <xdr:to>
      <xdr:col>82</xdr:col>
      <xdr:colOff>107950</xdr:colOff>
      <xdr:row>78</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667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715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168911</xdr:rowOff>
    </xdr:from>
    <xdr:to>
      <xdr:col>73</xdr:col>
      <xdr:colOff>180975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991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168911</xdr:rowOff>
    </xdr:from>
    <xdr:to>
      <xdr:col>69</xdr:col>
      <xdr:colOff>92075</xdr:colOff>
      <xdr:row>77</xdr:row>
      <xdr:rowOff>77470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114300</xdr:rowOff>
    </xdr:from>
    <xdr:to>
      <xdr:col>82</xdr:col>
      <xdr:colOff>158750</xdr:colOff>
      <xdr:row>78</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86377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118111</xdr:rowOff>
    </xdr:from>
    <xdr:to>
      <xdr:col>69</xdr:col>
      <xdr:colOff>142875</xdr:colOff>
      <xdr:row>77</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13348</xdr:rowOff>
    </xdr:from>
    <xdr:to>
      <xdr:col>29</xdr:col>
      <xdr:colOff>127000</xdr:colOff>
      <xdr:row>18</xdr:row>
      <xdr:rowOff>51141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47073"/>
          <a:ext cx="647700" cy="37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51141</xdr:rowOff>
    </xdr:from>
    <xdr:to>
      <xdr:col>26</xdr:col>
      <xdr:colOff>50800</xdr:colOff>
      <xdr:row>18</xdr:row>
      <xdr:rowOff>79516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84866"/>
          <a:ext cx="698500" cy="28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79516</xdr:rowOff>
    </xdr:from>
    <xdr:to>
      <xdr:col>22</xdr:col>
      <xdr:colOff>114300</xdr:colOff>
      <xdr:row>18</xdr:row>
      <xdr:rowOff>107765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13241"/>
          <a:ext cx="698500" cy="2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107765</xdr:rowOff>
    </xdr:from>
    <xdr:to>
      <xdr:col>18</xdr:col>
      <xdr:colOff>177800</xdr:colOff>
      <xdr:row>18</xdr:row>
      <xdr:rowOff>124321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41490"/>
          <a:ext cx="698500" cy="16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133998</xdr:rowOff>
    </xdr:from>
    <xdr:to>
      <xdr:col>29</xdr:col>
      <xdr:colOff>177800</xdr:colOff>
      <xdr:row>18</xdr:row>
      <xdr:rowOff>64148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9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106075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6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341</xdr:rowOff>
    </xdr:from>
    <xdr:to>
      <xdr:col>26</xdr:col>
      <xdr:colOff>101600</xdr:colOff>
      <xdr:row>18</xdr:row>
      <xdr:rowOff>101941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3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86718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2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28716</xdr:rowOff>
    </xdr:from>
    <xdr:to>
      <xdr:col>22</xdr:col>
      <xdr:colOff>165100</xdr:colOff>
      <xdr:row>18</xdr:row>
      <xdr:rowOff>130316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6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115093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4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56965</xdr:rowOff>
    </xdr:from>
    <xdr:to>
      <xdr:col>19</xdr:col>
      <xdr:colOff>38100</xdr:colOff>
      <xdr:row>18</xdr:row>
      <xdr:rowOff>158565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9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143342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73521</xdr:rowOff>
    </xdr:from>
    <xdr:to>
      <xdr:col>15</xdr:col>
      <xdr:colOff>101600</xdr:colOff>
      <xdr:row>19</xdr:row>
      <xdr:rowOff>3671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0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159898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9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182258</xdr:rowOff>
    </xdr:from>
    <xdr:to>
      <xdr:col>29</xdr:col>
      <xdr:colOff>127000</xdr:colOff>
      <xdr:row>37</xdr:row>
      <xdr:rowOff>262534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306958"/>
          <a:ext cx="647700" cy="8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126314</xdr:rowOff>
    </xdr:from>
    <xdr:to>
      <xdr:col>26</xdr:col>
      <xdr:colOff>50800</xdr:colOff>
      <xdr:row>37</xdr:row>
      <xdr:rowOff>182258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251014"/>
          <a:ext cx="698500" cy="5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126314</xdr:rowOff>
    </xdr:from>
    <xdr:to>
      <xdr:col>22</xdr:col>
      <xdr:colOff>114300</xdr:colOff>
      <xdr:row>37</xdr:row>
      <xdr:rowOff>163881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51014"/>
          <a:ext cx="698500" cy="3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163881</xdr:rowOff>
    </xdr:from>
    <xdr:to>
      <xdr:col>18</xdr:col>
      <xdr:colOff>177800</xdr:colOff>
      <xdr:row>37</xdr:row>
      <xdr:rowOff>163894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88581"/>
          <a:ext cx="698500" cy="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211734</xdr:rowOff>
    </xdr:from>
    <xdr:to>
      <xdr:col>29</xdr:col>
      <xdr:colOff>177800</xdr:colOff>
      <xdr:row>37</xdr:row>
      <xdr:rowOff>313334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3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183811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0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131458</xdr:rowOff>
    </xdr:from>
    <xdr:to>
      <xdr:col>26</xdr:col>
      <xdr:colOff>101600</xdr:colOff>
      <xdr:row>37</xdr:row>
      <xdr:rowOff>233058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5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217835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75514</xdr:rowOff>
    </xdr:from>
    <xdr:to>
      <xdr:col>22</xdr:col>
      <xdr:colOff>165100</xdr:colOff>
      <xdr:row>37</xdr:row>
      <xdr:rowOff>177114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00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161891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8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113081</xdr:rowOff>
    </xdr:from>
    <xdr:to>
      <xdr:col>19</xdr:col>
      <xdr:colOff>38100</xdr:colOff>
      <xdr:row>37</xdr:row>
      <xdr:rowOff>214681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3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199458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113094</xdr:rowOff>
    </xdr:from>
    <xdr:to>
      <xdr:col>15</xdr:col>
      <xdr:colOff>101600</xdr:colOff>
      <xdr:row>37</xdr:row>
      <xdr:rowOff>214694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3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199471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2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7,809
5.93
5,822,738
5,400,902
360,553
2,879,715
4,544,111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52017</xdr:rowOff>
    </xdr:from>
    <xdr:to>
      <xdr:col>24</xdr:col>
      <xdr:colOff>63500</xdr:colOff>
      <xdr:row>36</xdr:row>
      <xdr:rowOff>145529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4217"/>
          <a:ext cx="838200" cy="9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145529</xdr:rowOff>
    </xdr:from>
    <xdr:to>
      <xdr:col>19</xdr:col>
      <xdr:colOff>177800</xdr:colOff>
      <xdr:row>36</xdr:row>
      <xdr:rowOff>154300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7729"/>
          <a:ext cx="889000" cy="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154300</xdr:rowOff>
    </xdr:from>
    <xdr:to>
      <xdr:col>15</xdr:col>
      <xdr:colOff>50800</xdr:colOff>
      <xdr:row>37</xdr:row>
      <xdr:rowOff>14671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6500"/>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14671</xdr:rowOff>
    </xdr:from>
    <xdr:to>
      <xdr:col>10</xdr:col>
      <xdr:colOff>114300</xdr:colOff>
      <xdr:row>37</xdr:row>
      <xdr:rowOff>60871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8321"/>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xdr:rowOff>
    </xdr:from>
    <xdr:to>
      <xdr:col>24</xdr:col>
      <xdr:colOff>114300</xdr:colOff>
      <xdr:row>36</xdr:row>
      <xdr:rowOff>102817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151094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94729</xdr:rowOff>
    </xdr:from>
    <xdr:to>
      <xdr:col>20</xdr:col>
      <xdr:colOff>38100</xdr:colOff>
      <xdr:row>37</xdr:row>
      <xdr:rowOff>24879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16006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103500</xdr:rowOff>
    </xdr:from>
    <xdr:to>
      <xdr:col>15</xdr:col>
      <xdr:colOff>101600</xdr:colOff>
      <xdr:row>37</xdr:row>
      <xdr:rowOff>33650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135321</xdr:rowOff>
    </xdr:from>
    <xdr:to>
      <xdr:col>10</xdr:col>
      <xdr:colOff>165100</xdr:colOff>
      <xdr:row>37</xdr:row>
      <xdr:rowOff>65471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56598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10071</xdr:rowOff>
    </xdr:from>
    <xdr:to>
      <xdr:col>6</xdr:col>
      <xdr:colOff>38100</xdr:colOff>
      <xdr:row>37</xdr:row>
      <xdr:rowOff>111671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102798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99772</xdr:rowOff>
    </xdr:from>
    <xdr:to>
      <xdr:col>24</xdr:col>
      <xdr:colOff>63500</xdr:colOff>
      <xdr:row>58</xdr:row>
      <xdr:rowOff>102293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43872"/>
          <a:ext cx="8382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96319</xdr:rowOff>
    </xdr:from>
    <xdr:to>
      <xdr:col>19</xdr:col>
      <xdr:colOff>177800</xdr:colOff>
      <xdr:row>58</xdr:row>
      <xdr:rowOff>102293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0419"/>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96319</xdr:rowOff>
    </xdr:from>
    <xdr:to>
      <xdr:col>15</xdr:col>
      <xdr:colOff>50800</xdr:colOff>
      <xdr:row>58</xdr:row>
      <xdr:rowOff>103801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0419"/>
          <a:ext cx="889000" cy="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103801</xdr:rowOff>
    </xdr:from>
    <xdr:to>
      <xdr:col>10</xdr:col>
      <xdr:colOff>114300</xdr:colOff>
      <xdr:row>58</xdr:row>
      <xdr:rowOff>106846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7901"/>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48972</xdr:rowOff>
    </xdr:from>
    <xdr:to>
      <xdr:col>24</xdr:col>
      <xdr:colOff>114300</xdr:colOff>
      <xdr:row>58</xdr:row>
      <xdr:rowOff>150572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51493</xdr:rowOff>
    </xdr:from>
    <xdr:to>
      <xdr:col>20</xdr:col>
      <xdr:colOff>38100</xdr:colOff>
      <xdr:row>58</xdr:row>
      <xdr:rowOff>153093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144220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45519</xdr:rowOff>
    </xdr:from>
    <xdr:to>
      <xdr:col>15</xdr:col>
      <xdr:colOff>101600</xdr:colOff>
      <xdr:row>58</xdr:row>
      <xdr:rowOff>147119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138246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53001</xdr:rowOff>
    </xdr:from>
    <xdr:to>
      <xdr:col>10</xdr:col>
      <xdr:colOff>165100</xdr:colOff>
      <xdr:row>58</xdr:row>
      <xdr:rowOff>154601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145728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56046</xdr:rowOff>
    </xdr:from>
    <xdr:to>
      <xdr:col>6</xdr:col>
      <xdr:colOff>38100</xdr:colOff>
      <xdr:row>58</xdr:row>
      <xdr:rowOff>157646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148773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165512</xdr:rowOff>
    </xdr:from>
    <xdr:to>
      <xdr:col>24</xdr:col>
      <xdr:colOff>63500</xdr:colOff>
      <xdr:row>78</xdr:row>
      <xdr:rowOff>169284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38612"/>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151949</xdr:rowOff>
    </xdr:from>
    <xdr:to>
      <xdr:col>19</xdr:col>
      <xdr:colOff>177800</xdr:colOff>
      <xdr:row>78</xdr:row>
      <xdr:rowOff>165512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25049"/>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151949</xdr:rowOff>
    </xdr:from>
    <xdr:to>
      <xdr:col>15</xdr:col>
      <xdr:colOff>50800</xdr:colOff>
      <xdr:row>78</xdr:row>
      <xdr:rowOff>163398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25049"/>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163398</xdr:rowOff>
    </xdr:from>
    <xdr:to>
      <xdr:col>10</xdr:col>
      <xdr:colOff>114300</xdr:colOff>
      <xdr:row>78</xdr:row>
      <xdr:rowOff>164885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649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118484</xdr:rowOff>
    </xdr:from>
    <xdr:to>
      <xdr:col>24</xdr:col>
      <xdr:colOff>114300</xdr:colOff>
      <xdr:row>79</xdr:row>
      <xdr:rowOff>48634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33411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114712</xdr:rowOff>
    </xdr:from>
    <xdr:to>
      <xdr:col>20</xdr:col>
      <xdr:colOff>38100</xdr:colOff>
      <xdr:row>79</xdr:row>
      <xdr:rowOff>44862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35989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101149</xdr:rowOff>
    </xdr:from>
    <xdr:to>
      <xdr:col>15</xdr:col>
      <xdr:colOff>101600</xdr:colOff>
      <xdr:row>79</xdr:row>
      <xdr:rowOff>31299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22426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112598</xdr:rowOff>
    </xdr:from>
    <xdr:to>
      <xdr:col>10</xdr:col>
      <xdr:colOff>165100</xdr:colOff>
      <xdr:row>79</xdr:row>
      <xdr:rowOff>42748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33875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114085</xdr:rowOff>
    </xdr:from>
    <xdr:to>
      <xdr:col>6</xdr:col>
      <xdr:colOff>38100</xdr:colOff>
      <xdr:row>79</xdr:row>
      <xdr:rowOff>44235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35362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151884</xdr:rowOff>
    </xdr:from>
    <xdr:to>
      <xdr:col>24</xdr:col>
      <xdr:colOff>63500</xdr:colOff>
      <xdr:row>97</xdr:row>
      <xdr:rowOff>10015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1084"/>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10015</xdr:rowOff>
    </xdr:from>
    <xdr:to>
      <xdr:col>19</xdr:col>
      <xdr:colOff>177800</xdr:colOff>
      <xdr:row>97</xdr:row>
      <xdr:rowOff>98217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40665"/>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166812</xdr:rowOff>
    </xdr:from>
    <xdr:to>
      <xdr:col>15</xdr:col>
      <xdr:colOff>50800</xdr:colOff>
      <xdr:row>97</xdr:row>
      <xdr:rowOff>98217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26012"/>
          <a:ext cx="889000" cy="10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166812</xdr:rowOff>
    </xdr:from>
    <xdr:to>
      <xdr:col>10</xdr:col>
      <xdr:colOff>114300</xdr:colOff>
      <xdr:row>98</xdr:row>
      <xdr:rowOff>14892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6012"/>
          <a:ext cx="889000" cy="19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101084</xdr:rowOff>
    </xdr:from>
    <xdr:to>
      <xdr:col>24</xdr:col>
      <xdr:colOff>114300</xdr:colOff>
      <xdr:row>97</xdr:row>
      <xdr:rowOff>31234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123961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130665</xdr:rowOff>
    </xdr:from>
    <xdr:to>
      <xdr:col>20</xdr:col>
      <xdr:colOff>38100</xdr:colOff>
      <xdr:row>97</xdr:row>
      <xdr:rowOff>60815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77342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47417</xdr:rowOff>
    </xdr:from>
    <xdr:to>
      <xdr:col>15</xdr:col>
      <xdr:colOff>101600</xdr:colOff>
      <xdr:row>97</xdr:row>
      <xdr:rowOff>149017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165544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116012</xdr:rowOff>
    </xdr:from>
    <xdr:to>
      <xdr:col>10</xdr:col>
      <xdr:colOff>165100</xdr:colOff>
      <xdr:row>97</xdr:row>
      <xdr:rowOff>46162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62689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5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135542</xdr:rowOff>
    </xdr:from>
    <xdr:to>
      <xdr:col>6</xdr:col>
      <xdr:colOff>38100</xdr:colOff>
      <xdr:row>98</xdr:row>
      <xdr:rowOff>65692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82219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113006</xdr:rowOff>
    </xdr:from>
    <xdr:to>
      <xdr:col>55</xdr:col>
      <xdr:colOff>0</xdr:colOff>
      <xdr:row>37</xdr:row>
      <xdr:rowOff>153096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5206"/>
          <a:ext cx="838200" cy="2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153096</xdr:rowOff>
    </xdr:from>
    <xdr:to>
      <xdr:col>50</xdr:col>
      <xdr:colOff>114300</xdr:colOff>
      <xdr:row>38</xdr:row>
      <xdr:rowOff>31183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96746"/>
          <a:ext cx="889000" cy="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27320</xdr:rowOff>
    </xdr:from>
    <xdr:to>
      <xdr:col>45</xdr:col>
      <xdr:colOff>177800</xdr:colOff>
      <xdr:row>38</xdr:row>
      <xdr:rowOff>31183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4242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35752</xdr:rowOff>
    </xdr:from>
    <xdr:to>
      <xdr:col>41</xdr:col>
      <xdr:colOff>50800</xdr:colOff>
      <xdr:row>38</xdr:row>
      <xdr:rowOff>27320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07952"/>
          <a:ext cx="889000" cy="3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62206</xdr:rowOff>
    </xdr:from>
    <xdr:to>
      <xdr:col>55</xdr:col>
      <xdr:colOff>50800</xdr:colOff>
      <xdr:row>36</xdr:row>
      <xdr:rowOff>163806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40633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102296</xdr:rowOff>
    </xdr:from>
    <xdr:to>
      <xdr:col>50</xdr:col>
      <xdr:colOff>165100</xdr:colOff>
      <xdr:row>38</xdr:row>
      <xdr:rowOff>32446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23573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3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151834</xdr:rowOff>
    </xdr:from>
    <xdr:to>
      <xdr:col>46</xdr:col>
      <xdr:colOff>38100</xdr:colOff>
      <xdr:row>38</xdr:row>
      <xdr:rowOff>81984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73110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147970</xdr:rowOff>
    </xdr:from>
    <xdr:to>
      <xdr:col>41</xdr:col>
      <xdr:colOff>101600</xdr:colOff>
      <xdr:row>38</xdr:row>
      <xdr:rowOff>78121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69247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156402</xdr:rowOff>
    </xdr:from>
    <xdr:to>
      <xdr:col>36</xdr:col>
      <xdr:colOff>165100</xdr:colOff>
      <xdr:row>36</xdr:row>
      <xdr:rowOff>86552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77679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4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102413</xdr:rowOff>
    </xdr:from>
    <xdr:to>
      <xdr:col>55</xdr:col>
      <xdr:colOff>0</xdr:colOff>
      <xdr:row>58</xdr:row>
      <xdr:rowOff>104542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46513"/>
          <a:ext cx="8382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98649</xdr:rowOff>
    </xdr:from>
    <xdr:to>
      <xdr:col>50</xdr:col>
      <xdr:colOff>114300</xdr:colOff>
      <xdr:row>58</xdr:row>
      <xdr:rowOff>102413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42749"/>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85570</xdr:rowOff>
    </xdr:from>
    <xdr:to>
      <xdr:col>45</xdr:col>
      <xdr:colOff>177800</xdr:colOff>
      <xdr:row>58</xdr:row>
      <xdr:rowOff>98649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9670"/>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85570</xdr:rowOff>
    </xdr:from>
    <xdr:to>
      <xdr:col>41</xdr:col>
      <xdr:colOff>50800</xdr:colOff>
      <xdr:row>58</xdr:row>
      <xdr:rowOff>102681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29670"/>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53742</xdr:rowOff>
    </xdr:from>
    <xdr:to>
      <xdr:col>55</xdr:col>
      <xdr:colOff>50800</xdr:colOff>
      <xdr:row>58</xdr:row>
      <xdr:rowOff>155342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51613</xdr:rowOff>
    </xdr:from>
    <xdr:to>
      <xdr:col>50</xdr:col>
      <xdr:colOff>165100</xdr:colOff>
      <xdr:row>58</xdr:row>
      <xdr:rowOff>153213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144340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47849</xdr:rowOff>
    </xdr:from>
    <xdr:to>
      <xdr:col>46</xdr:col>
      <xdr:colOff>38100</xdr:colOff>
      <xdr:row>58</xdr:row>
      <xdr:rowOff>149449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140576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34770</xdr:rowOff>
    </xdr:from>
    <xdr:to>
      <xdr:col>41</xdr:col>
      <xdr:colOff>101600</xdr:colOff>
      <xdr:row>58</xdr:row>
      <xdr:rowOff>136370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127497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51881</xdr:rowOff>
    </xdr:from>
    <xdr:to>
      <xdr:col>36</xdr:col>
      <xdr:colOff>165100</xdr:colOff>
      <xdr:row>58</xdr:row>
      <xdr:rowOff>153481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144608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117413</xdr:rowOff>
    </xdr:from>
    <xdr:to>
      <xdr:col>55</xdr:col>
      <xdr:colOff>0</xdr:colOff>
      <xdr:row>78</xdr:row>
      <xdr:rowOff>130294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0513"/>
          <a:ext cx="8382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130294</xdr:rowOff>
    </xdr:from>
    <xdr:to>
      <xdr:col>50</xdr:col>
      <xdr:colOff>114300</xdr:colOff>
      <xdr:row>78</xdr:row>
      <xdr:rowOff>131397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03394"/>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130772</xdr:rowOff>
    </xdr:from>
    <xdr:to>
      <xdr:col>45</xdr:col>
      <xdr:colOff>177800</xdr:colOff>
      <xdr:row>78</xdr:row>
      <xdr:rowOff>131397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03872"/>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130772</xdr:rowOff>
    </xdr:from>
    <xdr:to>
      <xdr:col>41</xdr:col>
      <xdr:colOff>50800</xdr:colOff>
      <xdr:row>78</xdr:row>
      <xdr:rowOff>137649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03872"/>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66613</xdr:rowOff>
    </xdr:from>
    <xdr:to>
      <xdr:col>55</xdr:col>
      <xdr:colOff>50800</xdr:colOff>
      <xdr:row>78</xdr:row>
      <xdr:rowOff>168213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79494</xdr:rowOff>
    </xdr:from>
    <xdr:to>
      <xdr:col>50</xdr:col>
      <xdr:colOff>165100</xdr:colOff>
      <xdr:row>79</xdr:row>
      <xdr:rowOff>9644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771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80597</xdr:rowOff>
    </xdr:from>
    <xdr:to>
      <xdr:col>46</xdr:col>
      <xdr:colOff>38100</xdr:colOff>
      <xdr:row>79</xdr:row>
      <xdr:rowOff>10747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79972</xdr:rowOff>
    </xdr:from>
    <xdr:to>
      <xdr:col>41</xdr:col>
      <xdr:colOff>101600</xdr:colOff>
      <xdr:row>79</xdr:row>
      <xdr:rowOff>10122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86849</xdr:rowOff>
    </xdr:from>
    <xdr:to>
      <xdr:col>36</xdr:col>
      <xdr:colOff>165100</xdr:colOff>
      <xdr:row>79</xdr:row>
      <xdr:rowOff>16999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54583</xdr:rowOff>
    </xdr:from>
    <xdr:to>
      <xdr:col>55</xdr:col>
      <xdr:colOff>0</xdr:colOff>
      <xdr:row>98</xdr:row>
      <xdr:rowOff>82260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56683"/>
          <a:ext cx="8382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54583</xdr:rowOff>
    </xdr:from>
    <xdr:to>
      <xdr:col>50</xdr:col>
      <xdr:colOff>114300</xdr:colOff>
      <xdr:row>98</xdr:row>
      <xdr:rowOff>67199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56683"/>
          <a:ext cx="889000" cy="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144174</xdr:rowOff>
    </xdr:from>
    <xdr:to>
      <xdr:col>45</xdr:col>
      <xdr:colOff>177800</xdr:colOff>
      <xdr:row>98</xdr:row>
      <xdr:rowOff>67199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774824"/>
          <a:ext cx="889000" cy="9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144174</xdr:rowOff>
    </xdr:from>
    <xdr:to>
      <xdr:col>41</xdr:col>
      <xdr:colOff>50800</xdr:colOff>
      <xdr:row>97</xdr:row>
      <xdr:rowOff>146878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74824"/>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31460</xdr:rowOff>
    </xdr:from>
    <xdr:to>
      <xdr:col>55</xdr:col>
      <xdr:colOff>50800</xdr:colOff>
      <xdr:row>98</xdr:row>
      <xdr:rowOff>133060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117837</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3783</xdr:rowOff>
    </xdr:from>
    <xdr:to>
      <xdr:col>50</xdr:col>
      <xdr:colOff>165100</xdr:colOff>
      <xdr:row>98</xdr:row>
      <xdr:rowOff>105383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0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96510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9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16399</xdr:rowOff>
    </xdr:from>
    <xdr:to>
      <xdr:col>46</xdr:col>
      <xdr:colOff>38100</xdr:colOff>
      <xdr:row>98</xdr:row>
      <xdr:rowOff>117999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109126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93374</xdr:rowOff>
    </xdr:from>
    <xdr:to>
      <xdr:col>41</xdr:col>
      <xdr:colOff>101600</xdr:colOff>
      <xdr:row>98</xdr:row>
      <xdr:rowOff>23524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1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96078</xdr:rowOff>
    </xdr:from>
    <xdr:to>
      <xdr:col>36</xdr:col>
      <xdr:colOff>165100</xdr:colOff>
      <xdr:row>98</xdr:row>
      <xdr:rowOff>26228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17355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147977</xdr:rowOff>
    </xdr:from>
    <xdr:to>
      <xdr:col>85</xdr:col>
      <xdr:colOff>127000</xdr:colOff>
      <xdr:row>77</xdr:row>
      <xdr:rowOff>159998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49627"/>
          <a:ext cx="8382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141137</xdr:rowOff>
    </xdr:from>
    <xdr:to>
      <xdr:col>81</xdr:col>
      <xdr:colOff>50800</xdr:colOff>
      <xdr:row>77</xdr:row>
      <xdr:rowOff>147977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42787"/>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141137</xdr:rowOff>
    </xdr:from>
    <xdr:to>
      <xdr:col>76</xdr:col>
      <xdr:colOff>114300</xdr:colOff>
      <xdr:row>77</xdr:row>
      <xdr:rowOff>145870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42787"/>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130826</xdr:rowOff>
    </xdr:from>
    <xdr:to>
      <xdr:col>71</xdr:col>
      <xdr:colOff>177800</xdr:colOff>
      <xdr:row>77</xdr:row>
      <xdr:rowOff>145870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332476"/>
          <a:ext cx="8890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109198</xdr:rowOff>
    </xdr:from>
    <xdr:to>
      <xdr:col>85</xdr:col>
      <xdr:colOff>177800</xdr:colOff>
      <xdr:row>78</xdr:row>
      <xdr:rowOff>39348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87625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8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97177</xdr:rowOff>
    </xdr:from>
    <xdr:to>
      <xdr:col>81</xdr:col>
      <xdr:colOff>101600</xdr:colOff>
      <xdr:row>78</xdr:row>
      <xdr:rowOff>27327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2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18454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9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90337</xdr:rowOff>
    </xdr:from>
    <xdr:to>
      <xdr:col>76</xdr:col>
      <xdr:colOff>165100</xdr:colOff>
      <xdr:row>78</xdr:row>
      <xdr:rowOff>20487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2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11614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3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95070</xdr:rowOff>
    </xdr:from>
    <xdr:to>
      <xdr:col>72</xdr:col>
      <xdr:colOff>38100</xdr:colOff>
      <xdr:row>78</xdr:row>
      <xdr:rowOff>25220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80026</xdr:rowOff>
    </xdr:from>
    <xdr:to>
      <xdr:col>67</xdr:col>
      <xdr:colOff>101600</xdr:colOff>
      <xdr:row>78</xdr:row>
      <xdr:rowOff>10176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26703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5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104874</xdr:rowOff>
    </xdr:from>
    <xdr:to>
      <xdr:col>85</xdr:col>
      <xdr:colOff>127000</xdr:colOff>
      <xdr:row>99</xdr:row>
      <xdr:rowOff>42004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35524"/>
          <a:ext cx="838200" cy="28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104874</xdr:rowOff>
    </xdr:from>
    <xdr:to>
      <xdr:col>81</xdr:col>
      <xdr:colOff>50800</xdr:colOff>
      <xdr:row>99</xdr:row>
      <xdr:rowOff>26395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35524"/>
          <a:ext cx="889000" cy="26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160127</xdr:rowOff>
    </xdr:from>
    <xdr:to>
      <xdr:col>76</xdr:col>
      <xdr:colOff>114300</xdr:colOff>
      <xdr:row>99</xdr:row>
      <xdr:rowOff>26395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62227"/>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21282</xdr:rowOff>
    </xdr:from>
    <xdr:to>
      <xdr:col>71</xdr:col>
      <xdr:colOff>177800</xdr:colOff>
      <xdr:row>98</xdr:row>
      <xdr:rowOff>160127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23382"/>
          <a:ext cx="889000" cy="1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162654</xdr:rowOff>
    </xdr:from>
    <xdr:to>
      <xdr:col>85</xdr:col>
      <xdr:colOff>177800</xdr:colOff>
      <xdr:row>99</xdr:row>
      <xdr:rowOff>92804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77581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54074</xdr:rowOff>
    </xdr:from>
    <xdr:to>
      <xdr:col>81</xdr:col>
      <xdr:colOff>101600</xdr:colOff>
      <xdr:row>97</xdr:row>
      <xdr:rowOff>155674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6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751</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45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147045</xdr:rowOff>
    </xdr:from>
    <xdr:to>
      <xdr:col>76</xdr:col>
      <xdr:colOff>165100</xdr:colOff>
      <xdr:row>99</xdr:row>
      <xdr:rowOff>77195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68322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4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109327</xdr:rowOff>
    </xdr:from>
    <xdr:to>
      <xdr:col>72</xdr:col>
      <xdr:colOff>38100</xdr:colOff>
      <xdr:row>99</xdr:row>
      <xdr:rowOff>39477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30604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141932</xdr:rowOff>
    </xdr:from>
    <xdr:to>
      <xdr:col>67</xdr:col>
      <xdr:colOff>101600</xdr:colOff>
      <xdr:row>98</xdr:row>
      <xdr:rowOff>72082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88609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168199</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83299"/>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117399</xdr:rowOff>
    </xdr:from>
    <xdr:to>
      <xdr:col>116</xdr:col>
      <xdr:colOff>114300</xdr:colOff>
      <xdr:row>39</xdr:row>
      <xdr:rowOff>47549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32326</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44241</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959641"/>
          <a:ext cx="1269" cy="1200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162368</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7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44241</xdr:rowOff>
    </xdr:from>
    <xdr:to>
      <xdr:col>116</xdr:col>
      <xdr:colOff>152400</xdr:colOff>
      <xdr:row>52</xdr:row>
      <xdr:rowOff>44241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9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116939</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89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94062</xdr:rowOff>
    </xdr:from>
    <xdr:to>
      <xdr:col>116</xdr:col>
      <xdr:colOff>114300</xdr:colOff>
      <xdr:row>59</xdr:row>
      <xdr:rowOff>24212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3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1080</xdr:rowOff>
    </xdr:from>
    <xdr:to>
      <xdr:col>112</xdr:col>
      <xdr:colOff>38100</xdr:colOff>
      <xdr:row>58</xdr:row>
      <xdr:rowOff>102680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119207</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2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118408</xdr:rowOff>
    </xdr:from>
    <xdr:to>
      <xdr:col>107</xdr:col>
      <xdr:colOff>101600</xdr:colOff>
      <xdr:row>58</xdr:row>
      <xdr:rowOff>48558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9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65085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67111" y="96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11627</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8584127"/>
          <a:ext cx="889000" cy="15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75050</xdr:rowOff>
    </xdr:from>
    <xdr:to>
      <xdr:col>102</xdr:col>
      <xdr:colOff>165100</xdr:colOff>
      <xdr:row>59</xdr:row>
      <xdr:rowOff>5200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21727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98158</xdr:rowOff>
    </xdr:from>
    <xdr:to>
      <xdr:col>98</xdr:col>
      <xdr:colOff>38100</xdr:colOff>
      <xdr:row>59</xdr:row>
      <xdr:rowOff>28308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19435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3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132277</xdr:rowOff>
    </xdr:from>
    <xdr:to>
      <xdr:col>98</xdr:col>
      <xdr:colOff>38100</xdr:colOff>
      <xdr:row>50</xdr:row>
      <xdr:rowOff>62427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8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78954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3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82600</xdr:rowOff>
    </xdr:from>
    <xdr:to>
      <xdr:col>116</xdr:col>
      <xdr:colOff>63500</xdr:colOff>
      <xdr:row>76</xdr:row>
      <xdr:rowOff>94796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112800"/>
          <a:ext cx="8382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82600</xdr:rowOff>
    </xdr:from>
    <xdr:to>
      <xdr:col>111</xdr:col>
      <xdr:colOff>177800</xdr:colOff>
      <xdr:row>76</xdr:row>
      <xdr:rowOff>121363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12800"/>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121363</xdr:rowOff>
    </xdr:from>
    <xdr:to>
      <xdr:col>107</xdr:col>
      <xdr:colOff>50800</xdr:colOff>
      <xdr:row>77</xdr:row>
      <xdr:rowOff>31262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51563"/>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8533</xdr:rowOff>
    </xdr:from>
    <xdr:to>
      <xdr:col>102</xdr:col>
      <xdr:colOff>114300</xdr:colOff>
      <xdr:row>77</xdr:row>
      <xdr:rowOff>31262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695833"/>
          <a:ext cx="889000" cy="5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43996</xdr:rowOff>
    </xdr:from>
    <xdr:to>
      <xdr:col>116</xdr:col>
      <xdr:colOff>114300</xdr:colOff>
      <xdr:row>76</xdr:row>
      <xdr:rowOff>145596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22423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31800</xdr:rowOff>
    </xdr:from>
    <xdr:to>
      <xdr:col>112</xdr:col>
      <xdr:colOff>38100</xdr:colOff>
      <xdr:row>76</xdr:row>
      <xdr:rowOff>133400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124527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5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70563</xdr:rowOff>
    </xdr:from>
    <xdr:to>
      <xdr:col>107</xdr:col>
      <xdr:colOff>101600</xdr:colOff>
      <xdr:row>77</xdr:row>
      <xdr:rowOff>713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163290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9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151912</xdr:rowOff>
    </xdr:from>
    <xdr:to>
      <xdr:col>102</xdr:col>
      <xdr:colOff>165100</xdr:colOff>
      <xdr:row>77</xdr:row>
      <xdr:rowOff>82062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73189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7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129183</xdr:rowOff>
    </xdr:from>
    <xdr:to>
      <xdr:col>98</xdr:col>
      <xdr:colOff>38100</xdr:colOff>
      <xdr:row>74</xdr:row>
      <xdr:rowOff>59333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75860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人件費については、会計年度職員や退職手当組合負担金の増加などにより、昨年度と比べ増加した。</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補助費等</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山辺・県北西部広域環境衛生組合建設負担金の増加</a:t>
          </a:r>
          <a:r>
            <a:rPr lang="ja-JP" altLang="ja-JP" sz="1100" b="0" i="0" baseline="0">
              <a:solidFill>
                <a:schemeClr val="dk1"/>
              </a:solidFill>
              <a:effectLst/>
              <a:latin typeface="+mn-lt"/>
              <a:ea typeface="+mn-ea"/>
              <a:cs typeface="+mn-cs"/>
            </a:rPr>
            <a:t>などにより、昨年度と比べ増加した。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普通建設事業費において、平成３０年度より実施している駅周辺整備により全国平均・奈良県平均を上回っている。令和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学童保育増築</a:t>
          </a:r>
          <a:r>
            <a:rPr lang="ja-JP" altLang="ja-JP" sz="1100" b="0" i="0" baseline="0">
              <a:solidFill>
                <a:schemeClr val="dk1"/>
              </a:solidFill>
              <a:effectLst/>
              <a:latin typeface="+mn-lt"/>
              <a:ea typeface="+mn-ea"/>
              <a:cs typeface="+mn-cs"/>
            </a:rPr>
            <a:t>事業の皆減に伴い、昨年度と比べ減少した。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積立金については、令和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年度に比べ駅周辺整備の財源であるまちづくり基金への積立額の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により、昨年度と比べ</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今後、駅周辺整備事業や産業拠点創出事業等における普通建設事業費や、高齢化による扶助費等の増加が見込まれるため、より一層の経費削減や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7,809
5.93
5,822,738
5,400,902
360,553
2,879,715
4,544,111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154813</xdr:rowOff>
    </xdr:from>
    <xdr:to>
      <xdr:col>24</xdr:col>
      <xdr:colOff>63500</xdr:colOff>
      <xdr:row>36</xdr:row>
      <xdr:rowOff>117983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5563"/>
          <a:ext cx="8382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98806</xdr:rowOff>
    </xdr:from>
    <xdr:to>
      <xdr:col>19</xdr:col>
      <xdr:colOff>177800</xdr:colOff>
      <xdr:row>36</xdr:row>
      <xdr:rowOff>117983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1006"/>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57531</xdr:rowOff>
    </xdr:from>
    <xdr:to>
      <xdr:col>15</xdr:col>
      <xdr:colOff>50800</xdr:colOff>
      <xdr:row>36</xdr:row>
      <xdr:rowOff>98806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5381"/>
          <a:ext cx="889000" cy="5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57531</xdr:rowOff>
    </xdr:from>
    <xdr:to>
      <xdr:col>10</xdr:col>
      <xdr:colOff>114300</xdr:colOff>
      <xdr:row>36</xdr:row>
      <xdr:rowOff>169799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15381"/>
          <a:ext cx="889000" cy="62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104013</xdr:rowOff>
    </xdr:from>
    <xdr:to>
      <xdr:col>24</xdr:col>
      <xdr:colOff>114300</xdr:colOff>
      <xdr:row>36</xdr:row>
      <xdr:rowOff>34163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126890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67183</xdr:rowOff>
    </xdr:from>
    <xdr:to>
      <xdr:col>20</xdr:col>
      <xdr:colOff>38100</xdr:colOff>
      <xdr:row>36</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159910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48006</xdr:rowOff>
    </xdr:from>
    <xdr:to>
      <xdr:col>15</xdr:col>
      <xdr:colOff>101600</xdr:colOff>
      <xdr:row>36</xdr:row>
      <xdr:rowOff>149606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166133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6731</xdr:rowOff>
    </xdr:from>
    <xdr:to>
      <xdr:col>10</xdr:col>
      <xdr:colOff>165100</xdr:colOff>
      <xdr:row>33</xdr:row>
      <xdr:rowOff>108331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124858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118999</xdr:rowOff>
    </xdr:from>
    <xdr:to>
      <xdr:col>6</xdr:col>
      <xdr:colOff>38100</xdr:colOff>
      <xdr:row>37</xdr:row>
      <xdr:rowOff>49149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40276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5845</xdr:rowOff>
    </xdr:from>
    <xdr:to>
      <xdr:col>24</xdr:col>
      <xdr:colOff>63500</xdr:colOff>
      <xdr:row>58</xdr:row>
      <xdr:rowOff>98840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9945"/>
          <a:ext cx="838200" cy="9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5845</xdr:rowOff>
    </xdr:from>
    <xdr:to>
      <xdr:col>19</xdr:col>
      <xdr:colOff>177800</xdr:colOff>
      <xdr:row>58</xdr:row>
      <xdr:rowOff>80287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9945"/>
          <a:ext cx="8890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77018</xdr:rowOff>
    </xdr:from>
    <xdr:to>
      <xdr:col>15</xdr:col>
      <xdr:colOff>50800</xdr:colOff>
      <xdr:row>58</xdr:row>
      <xdr:rowOff>80287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1118"/>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88688</xdr:rowOff>
    </xdr:from>
    <xdr:to>
      <xdr:col>10</xdr:col>
      <xdr:colOff>114300</xdr:colOff>
      <xdr:row>58</xdr:row>
      <xdr:rowOff>77018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1338"/>
          <a:ext cx="889000" cy="15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48040</xdr:rowOff>
    </xdr:from>
    <xdr:to>
      <xdr:col>24</xdr:col>
      <xdr:colOff>114300</xdr:colOff>
      <xdr:row>58</xdr:row>
      <xdr:rowOff>149640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134417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126495</xdr:rowOff>
    </xdr:from>
    <xdr:to>
      <xdr:col>20</xdr:col>
      <xdr:colOff>38100</xdr:colOff>
      <xdr:row>58</xdr:row>
      <xdr:rowOff>56645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47772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29487</xdr:rowOff>
    </xdr:from>
    <xdr:to>
      <xdr:col>15</xdr:col>
      <xdr:colOff>101600</xdr:colOff>
      <xdr:row>58</xdr:row>
      <xdr:rowOff>131087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122214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26218</xdr:rowOff>
    </xdr:from>
    <xdr:to>
      <xdr:col>10</xdr:col>
      <xdr:colOff>165100</xdr:colOff>
      <xdr:row>58</xdr:row>
      <xdr:rowOff>127818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118945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37888</xdr:rowOff>
    </xdr:from>
    <xdr:to>
      <xdr:col>6</xdr:col>
      <xdr:colOff>38100</xdr:colOff>
      <xdr:row>57</xdr:row>
      <xdr:rowOff>139488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130615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0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132263</xdr:rowOff>
    </xdr:from>
    <xdr:to>
      <xdr:col>24</xdr:col>
      <xdr:colOff>63500</xdr:colOff>
      <xdr:row>77</xdr:row>
      <xdr:rowOff>17438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62463"/>
          <a:ext cx="8382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132263</xdr:rowOff>
    </xdr:from>
    <xdr:to>
      <xdr:col>19</xdr:col>
      <xdr:colOff>177800</xdr:colOff>
      <xdr:row>77</xdr:row>
      <xdr:rowOff>99726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62463"/>
          <a:ext cx="889000" cy="1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86356</xdr:rowOff>
    </xdr:from>
    <xdr:to>
      <xdr:col>15</xdr:col>
      <xdr:colOff>50800</xdr:colOff>
      <xdr:row>77</xdr:row>
      <xdr:rowOff>99726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8006"/>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86356</xdr:rowOff>
    </xdr:from>
    <xdr:to>
      <xdr:col>10</xdr:col>
      <xdr:colOff>114300</xdr:colOff>
      <xdr:row>78</xdr:row>
      <xdr:rowOff>25214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800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138088</xdr:rowOff>
    </xdr:from>
    <xdr:to>
      <xdr:col>24</xdr:col>
      <xdr:colOff>114300</xdr:colOff>
      <xdr:row>77</xdr:row>
      <xdr:rowOff>68238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116515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81463</xdr:rowOff>
    </xdr:from>
    <xdr:to>
      <xdr:col>20</xdr:col>
      <xdr:colOff>38100</xdr:colOff>
      <xdr:row>77</xdr:row>
      <xdr:rowOff>11613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28140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8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48926</xdr:rowOff>
    </xdr:from>
    <xdr:to>
      <xdr:col>15</xdr:col>
      <xdr:colOff>101600</xdr:colOff>
      <xdr:row>77</xdr:row>
      <xdr:rowOff>150526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141653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35556</xdr:rowOff>
    </xdr:from>
    <xdr:to>
      <xdr:col>10</xdr:col>
      <xdr:colOff>165100</xdr:colOff>
      <xdr:row>77</xdr:row>
      <xdr:rowOff>137156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128283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145864</xdr:rowOff>
    </xdr:from>
    <xdr:to>
      <xdr:col>6</xdr:col>
      <xdr:colOff>38100</xdr:colOff>
      <xdr:row>78</xdr:row>
      <xdr:rowOff>76014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67141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86868</xdr:rowOff>
    </xdr:from>
    <xdr:to>
      <xdr:col>24</xdr:col>
      <xdr:colOff>63500</xdr:colOff>
      <xdr:row>98</xdr:row>
      <xdr:rowOff>116370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8968"/>
          <a:ext cx="8382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116370</xdr:rowOff>
    </xdr:from>
    <xdr:to>
      <xdr:col>19</xdr:col>
      <xdr:colOff>177800</xdr:colOff>
      <xdr:row>98</xdr:row>
      <xdr:rowOff>121188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8470"/>
          <a:ext cx="8890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121188</xdr:rowOff>
    </xdr:from>
    <xdr:to>
      <xdr:col>15</xdr:col>
      <xdr:colOff>50800</xdr:colOff>
      <xdr:row>98</xdr:row>
      <xdr:rowOff>121983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3288"/>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121983</xdr:rowOff>
    </xdr:from>
    <xdr:to>
      <xdr:col>10</xdr:col>
      <xdr:colOff>114300</xdr:colOff>
      <xdr:row>98</xdr:row>
      <xdr:rowOff>123803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4083"/>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36068</xdr:rowOff>
    </xdr:from>
    <xdr:to>
      <xdr:col>24</xdr:col>
      <xdr:colOff>114300</xdr:colOff>
      <xdr:row>98</xdr:row>
      <xdr:rowOff>137668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65570</xdr:rowOff>
    </xdr:from>
    <xdr:to>
      <xdr:col>20</xdr:col>
      <xdr:colOff>38100</xdr:colOff>
      <xdr:row>98</xdr:row>
      <xdr:rowOff>167170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158297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70388</xdr:rowOff>
    </xdr:from>
    <xdr:to>
      <xdr:col>15</xdr:col>
      <xdr:colOff>101600</xdr:colOff>
      <xdr:row>99</xdr:row>
      <xdr:rowOff>538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163115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71183</xdr:rowOff>
    </xdr:from>
    <xdr:to>
      <xdr:col>10</xdr:col>
      <xdr:colOff>165100</xdr:colOff>
      <xdr:row>99</xdr:row>
      <xdr:rowOff>1333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163910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73003</xdr:rowOff>
    </xdr:from>
    <xdr:to>
      <xdr:col>6</xdr:col>
      <xdr:colOff>38100</xdr:colOff>
      <xdr:row>99</xdr:row>
      <xdr:rowOff>3153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165730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27922</xdr:rowOff>
    </xdr:from>
    <xdr:to>
      <xdr:col>55</xdr:col>
      <xdr:colOff>0</xdr:colOff>
      <xdr:row>59</xdr:row>
      <xdr:rowOff>33534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43472"/>
          <a:ext cx="8382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32837</xdr:rowOff>
    </xdr:from>
    <xdr:to>
      <xdr:col>50</xdr:col>
      <xdr:colOff>114300</xdr:colOff>
      <xdr:row>59</xdr:row>
      <xdr:rowOff>33534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48387"/>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16370</xdr:rowOff>
    </xdr:from>
    <xdr:to>
      <xdr:col>45</xdr:col>
      <xdr:colOff>177800</xdr:colOff>
      <xdr:row>59</xdr:row>
      <xdr:rowOff>32837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131920"/>
          <a:ext cx="8890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16370</xdr:rowOff>
    </xdr:from>
    <xdr:to>
      <xdr:col>41</xdr:col>
      <xdr:colOff>50800</xdr:colOff>
      <xdr:row>59</xdr:row>
      <xdr:rowOff>31953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31920"/>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148572</xdr:rowOff>
    </xdr:from>
    <xdr:to>
      <xdr:col>55</xdr:col>
      <xdr:colOff>50800</xdr:colOff>
      <xdr:row>59</xdr:row>
      <xdr:rowOff>78722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63499</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154184</xdr:rowOff>
    </xdr:from>
    <xdr:to>
      <xdr:col>50</xdr:col>
      <xdr:colOff>165100</xdr:colOff>
      <xdr:row>59</xdr:row>
      <xdr:rowOff>84334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75461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153487</xdr:rowOff>
    </xdr:from>
    <xdr:to>
      <xdr:col>46</xdr:col>
      <xdr:colOff>38100</xdr:colOff>
      <xdr:row>59</xdr:row>
      <xdr:rowOff>83637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74764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137020</xdr:rowOff>
    </xdr:from>
    <xdr:to>
      <xdr:col>41</xdr:col>
      <xdr:colOff>101600</xdr:colOff>
      <xdr:row>59</xdr:row>
      <xdr:rowOff>67170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58297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7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152603</xdr:rowOff>
    </xdr:from>
    <xdr:to>
      <xdr:col>36</xdr:col>
      <xdr:colOff>165100</xdr:colOff>
      <xdr:row>59</xdr:row>
      <xdr:rowOff>82753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73880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8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7500</xdr:rowOff>
    </xdr:from>
    <xdr:to>
      <xdr:col>55</xdr:col>
      <xdr:colOff>0</xdr:colOff>
      <xdr:row>79</xdr:row>
      <xdr:rowOff>21492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2050"/>
          <a:ext cx="8382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169239</xdr:rowOff>
    </xdr:from>
    <xdr:to>
      <xdr:col>50</xdr:col>
      <xdr:colOff>114300</xdr:colOff>
      <xdr:row>79</xdr:row>
      <xdr:rowOff>7500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2339"/>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169239</xdr:rowOff>
    </xdr:from>
    <xdr:to>
      <xdr:col>45</xdr:col>
      <xdr:colOff>177800</xdr:colOff>
      <xdr:row>79</xdr:row>
      <xdr:rowOff>11635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2339"/>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35877</xdr:rowOff>
    </xdr:from>
    <xdr:to>
      <xdr:col>41</xdr:col>
      <xdr:colOff>50800</xdr:colOff>
      <xdr:row>79</xdr:row>
      <xdr:rowOff>11635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37527"/>
          <a:ext cx="889000" cy="3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142142</xdr:rowOff>
    </xdr:from>
    <xdr:to>
      <xdr:col>55</xdr:col>
      <xdr:colOff>50800</xdr:colOff>
      <xdr:row>79</xdr:row>
      <xdr:rowOff>72292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57069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128150</xdr:rowOff>
    </xdr:from>
    <xdr:to>
      <xdr:col>50</xdr:col>
      <xdr:colOff>165100</xdr:colOff>
      <xdr:row>79</xdr:row>
      <xdr:rowOff>58300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49427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118439</xdr:rowOff>
    </xdr:from>
    <xdr:to>
      <xdr:col>46</xdr:col>
      <xdr:colOff>38100</xdr:colOff>
      <xdr:row>79</xdr:row>
      <xdr:rowOff>48589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39716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8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132285</xdr:rowOff>
    </xdr:from>
    <xdr:to>
      <xdr:col>41</xdr:col>
      <xdr:colOff>101600</xdr:colOff>
      <xdr:row>79</xdr:row>
      <xdr:rowOff>62435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53562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156527</xdr:rowOff>
    </xdr:from>
    <xdr:to>
      <xdr:col>36</xdr:col>
      <xdr:colOff>165100</xdr:colOff>
      <xdr:row>77</xdr:row>
      <xdr:rowOff>86677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103205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85137</xdr:rowOff>
    </xdr:from>
    <xdr:to>
      <xdr:col>55</xdr:col>
      <xdr:colOff>0</xdr:colOff>
      <xdr:row>96</xdr:row>
      <xdr:rowOff>136381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44337"/>
          <a:ext cx="8382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111514</xdr:rowOff>
    </xdr:from>
    <xdr:to>
      <xdr:col>50</xdr:col>
      <xdr:colOff>114300</xdr:colOff>
      <xdr:row>96</xdr:row>
      <xdr:rowOff>136381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70714"/>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148250</xdr:rowOff>
    </xdr:from>
    <xdr:to>
      <xdr:col>45</xdr:col>
      <xdr:colOff>177800</xdr:colOff>
      <xdr:row>96</xdr:row>
      <xdr:rowOff>111514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36000"/>
          <a:ext cx="889000" cy="1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147509</xdr:rowOff>
    </xdr:from>
    <xdr:to>
      <xdr:col>41</xdr:col>
      <xdr:colOff>50800</xdr:colOff>
      <xdr:row>95</xdr:row>
      <xdr:rowOff>148250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3525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34337</xdr:rowOff>
    </xdr:from>
    <xdr:to>
      <xdr:col>55</xdr:col>
      <xdr:colOff>50800</xdr:colOff>
      <xdr:row>96</xdr:row>
      <xdr:rowOff>135937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12764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85581</xdr:rowOff>
    </xdr:from>
    <xdr:to>
      <xdr:col>50</xdr:col>
      <xdr:colOff>165100</xdr:colOff>
      <xdr:row>97</xdr:row>
      <xdr:rowOff>15731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60714</xdr:rowOff>
    </xdr:from>
    <xdr:to>
      <xdr:col>46</xdr:col>
      <xdr:colOff>38100</xdr:colOff>
      <xdr:row>96</xdr:row>
      <xdr:rowOff>162314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153441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97450</xdr:rowOff>
    </xdr:from>
    <xdr:to>
      <xdr:col>41</xdr:col>
      <xdr:colOff>101600</xdr:colOff>
      <xdr:row>96</xdr:row>
      <xdr:rowOff>27600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44127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6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96709</xdr:rowOff>
    </xdr:from>
    <xdr:to>
      <xdr:col>36</xdr:col>
      <xdr:colOff>165100</xdr:colOff>
      <xdr:row>96</xdr:row>
      <xdr:rowOff>26859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43386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5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17573</xdr:rowOff>
    </xdr:from>
    <xdr:to>
      <xdr:col>85</xdr:col>
      <xdr:colOff>127000</xdr:colOff>
      <xdr:row>38</xdr:row>
      <xdr:rowOff>18411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32673"/>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17573</xdr:rowOff>
    </xdr:from>
    <xdr:to>
      <xdr:col>81</xdr:col>
      <xdr:colOff>50800</xdr:colOff>
      <xdr:row>38</xdr:row>
      <xdr:rowOff>26805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32673"/>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26805</xdr:rowOff>
    </xdr:from>
    <xdr:to>
      <xdr:col>76</xdr:col>
      <xdr:colOff>114300</xdr:colOff>
      <xdr:row>38</xdr:row>
      <xdr:rowOff>38354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41905"/>
          <a:ext cx="8890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27828</xdr:rowOff>
    </xdr:from>
    <xdr:to>
      <xdr:col>71</xdr:col>
      <xdr:colOff>177800</xdr:colOff>
      <xdr:row>38</xdr:row>
      <xdr:rowOff>38354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42928"/>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139061</xdr:rowOff>
    </xdr:from>
    <xdr:to>
      <xdr:col>85</xdr:col>
      <xdr:colOff>177800</xdr:colOff>
      <xdr:row>38</xdr:row>
      <xdr:rowOff>69211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53988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138223</xdr:rowOff>
    </xdr:from>
    <xdr:to>
      <xdr:col>81</xdr:col>
      <xdr:colOff>101600</xdr:colOff>
      <xdr:row>38</xdr:row>
      <xdr:rowOff>68373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59500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147454</xdr:rowOff>
    </xdr:from>
    <xdr:to>
      <xdr:col>76</xdr:col>
      <xdr:colOff>165100</xdr:colOff>
      <xdr:row>38</xdr:row>
      <xdr:rowOff>77605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911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68732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159004</xdr:rowOff>
    </xdr:from>
    <xdr:to>
      <xdr:col>72</xdr:col>
      <xdr:colOff>38100</xdr:colOff>
      <xdr:row>38</xdr:row>
      <xdr:rowOff>89154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80281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148477</xdr:rowOff>
    </xdr:from>
    <xdr:to>
      <xdr:col>67</xdr:col>
      <xdr:colOff>101600</xdr:colOff>
      <xdr:row>38</xdr:row>
      <xdr:rowOff>78628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21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69755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27412</xdr:rowOff>
    </xdr:from>
    <xdr:to>
      <xdr:col>85</xdr:col>
      <xdr:colOff>127000</xdr:colOff>
      <xdr:row>58</xdr:row>
      <xdr:rowOff>59775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71512"/>
          <a:ext cx="8382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44638</xdr:rowOff>
    </xdr:from>
    <xdr:to>
      <xdr:col>81</xdr:col>
      <xdr:colOff>50800</xdr:colOff>
      <xdr:row>58</xdr:row>
      <xdr:rowOff>59775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88738"/>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44638</xdr:rowOff>
    </xdr:from>
    <xdr:to>
      <xdr:col>76</xdr:col>
      <xdr:colOff>114300</xdr:colOff>
      <xdr:row>58</xdr:row>
      <xdr:rowOff>60382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88738"/>
          <a:ext cx="889000" cy="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6035</xdr:rowOff>
    </xdr:from>
    <xdr:to>
      <xdr:col>71</xdr:col>
      <xdr:colOff>177800</xdr:colOff>
      <xdr:row>58</xdr:row>
      <xdr:rowOff>60382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50135"/>
          <a:ext cx="889000" cy="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148062</xdr:rowOff>
    </xdr:from>
    <xdr:to>
      <xdr:col>85</xdr:col>
      <xdr:colOff>177800</xdr:colOff>
      <xdr:row>58</xdr:row>
      <xdr:rowOff>78212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62989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8975</xdr:rowOff>
    </xdr:from>
    <xdr:to>
      <xdr:col>81</xdr:col>
      <xdr:colOff>101600</xdr:colOff>
      <xdr:row>58</xdr:row>
      <xdr:rowOff>110575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101702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4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165288</xdr:rowOff>
    </xdr:from>
    <xdr:to>
      <xdr:col>76</xdr:col>
      <xdr:colOff>165100</xdr:colOff>
      <xdr:row>58</xdr:row>
      <xdr:rowOff>95438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3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9582</xdr:rowOff>
    </xdr:from>
    <xdr:to>
      <xdr:col>72</xdr:col>
      <xdr:colOff>38100</xdr:colOff>
      <xdr:row>58</xdr:row>
      <xdr:rowOff>111182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102309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126685</xdr:rowOff>
    </xdr:from>
    <xdr:to>
      <xdr:col>67</xdr:col>
      <xdr:colOff>101600</xdr:colOff>
      <xdr:row>58</xdr:row>
      <xdr:rowOff>56835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47962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147977</xdr:rowOff>
    </xdr:from>
    <xdr:to>
      <xdr:col>85</xdr:col>
      <xdr:colOff>127000</xdr:colOff>
      <xdr:row>97</xdr:row>
      <xdr:rowOff>159998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78627"/>
          <a:ext cx="8382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141137</xdr:rowOff>
    </xdr:from>
    <xdr:to>
      <xdr:col>81</xdr:col>
      <xdr:colOff>50800</xdr:colOff>
      <xdr:row>97</xdr:row>
      <xdr:rowOff>147977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71787"/>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141137</xdr:rowOff>
    </xdr:from>
    <xdr:to>
      <xdr:col>76</xdr:col>
      <xdr:colOff>114300</xdr:colOff>
      <xdr:row>97</xdr:row>
      <xdr:rowOff>145870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71787"/>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130826</xdr:rowOff>
    </xdr:from>
    <xdr:to>
      <xdr:col>71</xdr:col>
      <xdr:colOff>177800</xdr:colOff>
      <xdr:row>97</xdr:row>
      <xdr:rowOff>145870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61476"/>
          <a:ext cx="8890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109198</xdr:rowOff>
    </xdr:from>
    <xdr:to>
      <xdr:col>85</xdr:col>
      <xdr:colOff>177800</xdr:colOff>
      <xdr:row>98</xdr:row>
      <xdr:rowOff>39348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3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87625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97177</xdr:rowOff>
    </xdr:from>
    <xdr:to>
      <xdr:col>81</xdr:col>
      <xdr:colOff>101600</xdr:colOff>
      <xdr:row>98</xdr:row>
      <xdr:rowOff>27327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18454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90337</xdr:rowOff>
    </xdr:from>
    <xdr:to>
      <xdr:col>76</xdr:col>
      <xdr:colOff>165100</xdr:colOff>
      <xdr:row>98</xdr:row>
      <xdr:rowOff>20487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95070</xdr:rowOff>
    </xdr:from>
    <xdr:to>
      <xdr:col>72</xdr:col>
      <xdr:colOff>38100</xdr:colOff>
      <xdr:row>98</xdr:row>
      <xdr:rowOff>25220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1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80026</xdr:rowOff>
    </xdr:from>
    <xdr:to>
      <xdr:col>67</xdr:col>
      <xdr:colOff>101600</xdr:colOff>
      <xdr:row>98</xdr:row>
      <xdr:rowOff>10176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26703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15494</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187694"/>
          <a:ext cx="889000" cy="5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15494</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187694"/>
          <a:ext cx="889000" cy="5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136144</xdr:rowOff>
    </xdr:from>
    <xdr:to>
      <xdr:col>107</xdr:col>
      <xdr:colOff>101600</xdr:colOff>
      <xdr:row>36</xdr:row>
      <xdr:rowOff>66294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82821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591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総務費における</a:t>
          </a:r>
          <a:r>
            <a:rPr kumimoji="1" lang="ja-JP" altLang="en-US" sz="1000" b="0" i="0" u="none" strike="noStrike" kern="0" cap="none" spc="0" normalizeH="0" baseline="0" noProof="0">
              <a:ln>
                <a:noFill/>
              </a:ln>
              <a:solidFill>
                <a:prstClr val="black"/>
              </a:solidFill>
              <a:effectLst/>
              <a:uLnTx/>
              <a:uFillTx/>
              <a:latin typeface="+mn-lt"/>
              <a:ea typeface="+mn-ea"/>
              <a:cs typeface="+mn-cs"/>
            </a:rPr>
            <a:t>減少</a:t>
          </a:r>
          <a:r>
            <a:rPr kumimoji="1" lang="ja-JP" altLang="ja-JP" sz="1000" b="0" i="0" u="none" strike="noStrike" kern="0" cap="none" spc="0" normalizeH="0" baseline="0" noProof="0">
              <a:ln>
                <a:noFill/>
              </a:ln>
              <a:solidFill>
                <a:prstClr val="black"/>
              </a:solidFill>
              <a:effectLst/>
              <a:uLnTx/>
              <a:uFillTx/>
              <a:latin typeface="+mn-lt"/>
              <a:ea typeface="+mn-ea"/>
              <a:cs typeface="+mn-cs"/>
            </a:rPr>
            <a:t>は、まちづくり基金の積立額</a:t>
          </a:r>
          <a:r>
            <a:rPr kumimoji="1" lang="ja-JP" altLang="en-US" sz="1000" b="0" i="0" u="none" strike="noStrike" kern="0" cap="none" spc="0" normalizeH="0" baseline="0" noProof="0">
              <a:ln>
                <a:noFill/>
              </a:ln>
              <a:solidFill>
                <a:prstClr val="black"/>
              </a:solidFill>
              <a:effectLst/>
              <a:uLnTx/>
              <a:uFillTx/>
              <a:latin typeface="+mn-lt"/>
              <a:ea typeface="+mn-ea"/>
              <a:cs typeface="+mn-cs"/>
            </a:rPr>
            <a:t>の減少等</a:t>
          </a:r>
          <a:r>
            <a:rPr kumimoji="1" lang="ja-JP" altLang="ja-JP" sz="1000" b="0" i="0" u="none" strike="noStrike" kern="0" cap="none" spc="0" normalizeH="0" baseline="0" noProof="0">
              <a:ln>
                <a:noFill/>
              </a:ln>
              <a:solidFill>
                <a:prstClr val="black"/>
              </a:solidFill>
              <a:effectLst/>
              <a:uLnTx/>
              <a:uFillTx/>
              <a:latin typeface="+mn-lt"/>
              <a:ea typeface="+mn-ea"/>
              <a:cs typeface="+mn-cs"/>
            </a:rPr>
            <a:t>が要因となっている。今後も大規模事業に備えてまちづくり基金や減債基金の積み立ては随時実施していく。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民生費における</a:t>
          </a:r>
          <a:r>
            <a:rPr kumimoji="1" lang="ja-JP" altLang="en-US" sz="1000" b="0" i="0" u="none" strike="noStrike" kern="0" cap="none" spc="0" normalizeH="0" baseline="0" noProof="0">
              <a:ln>
                <a:noFill/>
              </a:ln>
              <a:solidFill>
                <a:prstClr val="black"/>
              </a:solidFill>
              <a:effectLst/>
              <a:uLnTx/>
              <a:uFillTx/>
              <a:latin typeface="+mn-lt"/>
              <a:ea typeface="+mn-ea"/>
              <a:cs typeface="+mn-cs"/>
            </a:rPr>
            <a:t>減少</a:t>
          </a:r>
          <a:r>
            <a:rPr kumimoji="1" lang="ja-JP" altLang="ja-JP" sz="1000" b="0" i="0" u="none" strike="noStrike" kern="0" cap="none" spc="0" normalizeH="0" baseline="0" noProof="0">
              <a:ln>
                <a:noFill/>
              </a:ln>
              <a:solidFill>
                <a:prstClr val="black"/>
              </a:solidFill>
              <a:effectLst/>
              <a:uLnTx/>
              <a:uFillTx/>
              <a:latin typeface="+mn-lt"/>
              <a:ea typeface="+mn-ea"/>
              <a:cs typeface="+mn-cs"/>
            </a:rPr>
            <a:t>は、</a:t>
          </a:r>
          <a:r>
            <a:rPr kumimoji="1" lang="ja-JP" altLang="en-US" sz="1000" b="0" i="0" u="none" strike="noStrike" kern="0" cap="none" spc="0" normalizeH="0" baseline="0" noProof="0">
              <a:ln>
                <a:noFill/>
              </a:ln>
              <a:solidFill>
                <a:prstClr val="black"/>
              </a:solidFill>
              <a:effectLst/>
              <a:uLnTx/>
              <a:uFillTx/>
              <a:latin typeface="+mn-lt"/>
              <a:ea typeface="+mn-ea"/>
              <a:cs typeface="+mn-cs"/>
            </a:rPr>
            <a:t>物価高騰対策給付金</a:t>
          </a:r>
          <a:r>
            <a:rPr kumimoji="0" lang="ja-JP" altLang="en-US" sz="1000" b="0" i="0" u="none" strike="noStrike" kern="0" cap="none" spc="0" normalizeH="0" baseline="0" noProof="0">
              <a:ln>
                <a:noFill/>
              </a:ln>
              <a:solidFill>
                <a:prstClr val="black"/>
              </a:solidFill>
              <a:effectLst/>
              <a:uLnTx/>
              <a:uFillTx/>
              <a:latin typeface="+mn-lt"/>
              <a:ea typeface="+mn-ea"/>
              <a:cs typeface="+mn-cs"/>
            </a:rPr>
            <a:t>の終了や学童保育増築工事完了による工事費の減少</a:t>
          </a:r>
          <a:r>
            <a:rPr kumimoji="0" lang="ja-JP" altLang="ja-JP" sz="1000" b="0" i="0" u="none" strike="noStrike" kern="0" cap="none" spc="0" normalizeH="0" baseline="0" noProof="0">
              <a:ln>
                <a:noFill/>
              </a:ln>
              <a:solidFill>
                <a:prstClr val="black"/>
              </a:solidFill>
              <a:effectLst/>
              <a:uLnTx/>
              <a:uFillTx/>
              <a:latin typeface="+mn-lt"/>
              <a:ea typeface="+mn-ea"/>
              <a:cs typeface="+mn-cs"/>
            </a:rPr>
            <a:t>等が要因となっている。</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衛生費における増加は、山辺・県北西部広域環境衛生組合建設負担金の増加等が要因となっている。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土木費</a:t>
          </a:r>
          <a:r>
            <a:rPr kumimoji="1" lang="ja-JP" altLang="ja-JP" sz="1000" b="0" i="0" u="none" strike="noStrike" kern="0" cap="none" spc="0" normalizeH="0" baseline="0" noProof="0">
              <a:ln>
                <a:noFill/>
              </a:ln>
              <a:solidFill>
                <a:prstClr val="black"/>
              </a:solidFill>
              <a:effectLst/>
              <a:uLnTx/>
              <a:uFillTx/>
              <a:latin typeface="+mn-lt"/>
              <a:ea typeface="+mn-ea"/>
              <a:cs typeface="+mn-cs"/>
            </a:rPr>
            <a:t>における</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は、</a:t>
          </a:r>
          <a:r>
            <a:rPr kumimoji="1" lang="ja-JP" altLang="en-US" sz="1000" b="0" i="0" u="none" strike="noStrike" kern="0" cap="none" spc="0" normalizeH="0" baseline="0" noProof="0">
              <a:ln>
                <a:noFill/>
              </a:ln>
              <a:solidFill>
                <a:prstClr val="black"/>
              </a:solidFill>
              <a:effectLst/>
              <a:uLnTx/>
              <a:uFillTx/>
              <a:latin typeface="+mn-lt"/>
              <a:ea typeface="+mn-ea"/>
              <a:cs typeface="+mn-cs"/>
            </a:rPr>
            <a:t>遊水地整備工事費</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町内道路維持補修費、橋梁点検委託料の増加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が要因となっている。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教育費</a:t>
          </a:r>
          <a:r>
            <a:rPr kumimoji="1" lang="ja-JP" altLang="ja-JP" sz="1000" b="0" i="0" u="none" strike="noStrike" kern="0" cap="none" spc="0" normalizeH="0" baseline="0" noProof="0">
              <a:ln>
                <a:noFill/>
              </a:ln>
              <a:solidFill>
                <a:prstClr val="black"/>
              </a:solidFill>
              <a:effectLst/>
              <a:uLnTx/>
              <a:uFillTx/>
              <a:latin typeface="+mn-lt"/>
              <a:ea typeface="+mn-ea"/>
              <a:cs typeface="+mn-cs"/>
            </a:rPr>
            <a:t>における</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は、</a:t>
          </a:r>
          <a:r>
            <a:rPr kumimoji="1" lang="ja-JP" altLang="en-US" sz="1000" b="0" i="0" u="none" strike="noStrike" kern="0" cap="none" spc="0" normalizeH="0" baseline="0" noProof="0">
              <a:ln>
                <a:noFill/>
              </a:ln>
              <a:solidFill>
                <a:prstClr val="black"/>
              </a:solidFill>
              <a:effectLst/>
              <a:uLnTx/>
              <a:uFillTx/>
              <a:latin typeface="+mn-lt"/>
              <a:ea typeface="+mn-ea"/>
              <a:cs typeface="+mn-cs"/>
            </a:rPr>
            <a:t>式下中学校川西町分担金、小学校端末整備費等</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が要因となっている。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今後も</a:t>
          </a:r>
          <a:r>
            <a:rPr kumimoji="1" lang="ja-JP" altLang="ja-JP" sz="1000" b="0" i="0" u="none" strike="noStrike" kern="0" cap="none" spc="0" normalizeH="0" baseline="0" noProof="0">
              <a:ln>
                <a:noFill/>
              </a:ln>
              <a:solidFill>
                <a:prstClr val="black"/>
              </a:solidFill>
              <a:effectLst/>
              <a:uLnTx/>
              <a:uFillTx/>
              <a:latin typeface="+mn-lt"/>
              <a:ea typeface="+mn-ea"/>
              <a:cs typeface="+mn-cs"/>
            </a:rPr>
            <a:t>駅周辺整備事業や</a:t>
          </a:r>
          <a:r>
            <a:rPr kumimoji="1" lang="ja-JP" altLang="en-US" sz="1000" b="0" i="0" u="none" strike="noStrike" kern="0" cap="none" spc="0" normalizeH="0" baseline="0" noProof="0">
              <a:ln>
                <a:noFill/>
              </a:ln>
              <a:solidFill>
                <a:prstClr val="black"/>
              </a:solidFill>
              <a:effectLst/>
              <a:uLnTx/>
              <a:uFillTx/>
              <a:latin typeface="+mn-lt"/>
              <a:ea typeface="+mn-ea"/>
              <a:cs typeface="+mn-cs"/>
            </a:rPr>
            <a:t>産業拠点創出事業</a:t>
          </a:r>
          <a:r>
            <a:rPr kumimoji="1" lang="ja-JP" altLang="ja-JP" sz="1000" b="0" i="0" u="none" strike="noStrike" kern="0" cap="none" spc="0" normalizeH="0" baseline="0" noProof="0">
              <a:ln>
                <a:noFill/>
              </a:ln>
              <a:solidFill>
                <a:prstClr val="black"/>
              </a:solidFill>
              <a:effectLst/>
              <a:uLnTx/>
              <a:uFillTx/>
              <a:latin typeface="+mn-lt"/>
              <a:ea typeface="+mn-ea"/>
              <a:cs typeface="+mn-cs"/>
            </a:rPr>
            <a:t>等の</a:t>
          </a:r>
          <a:r>
            <a:rPr kumimoji="0" lang="ja-JP" altLang="ja-JP" sz="1000" b="0" i="0" u="none" strike="noStrike" kern="0" cap="none" spc="0" normalizeH="0" baseline="0" noProof="0">
              <a:ln>
                <a:noFill/>
              </a:ln>
              <a:solidFill>
                <a:prstClr val="black"/>
              </a:solidFill>
              <a:effectLst/>
              <a:uLnTx/>
              <a:uFillTx/>
              <a:latin typeface="+mn-lt"/>
              <a:ea typeface="+mn-ea"/>
              <a:cs typeface="+mn-cs"/>
            </a:rPr>
            <a:t>大規模事業が継続されていく中で、可能な限り補助や起債を有効に活用し、経費の抑制に努める。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財政調整基金は平成２７年度より取崩しを行っておらず、運用利息の積立てにより増加している。標準財政規模に対する実質収支額は昨年度が１２．</a:t>
          </a:r>
          <a:r>
            <a:rPr lang="ja-JP" altLang="en-US" sz="1050" b="0" i="0" baseline="0">
              <a:solidFill>
                <a:schemeClr val="dk1"/>
              </a:solidFill>
              <a:effectLst/>
              <a:latin typeface="+mn-lt"/>
              <a:ea typeface="+mn-ea"/>
              <a:cs typeface="+mn-cs"/>
            </a:rPr>
            <a:t>４７</a:t>
          </a:r>
          <a:r>
            <a:rPr lang="ja-JP" altLang="ja-JP" sz="1050" b="0" i="0" baseline="0">
              <a:solidFill>
                <a:schemeClr val="dk1"/>
              </a:solidFill>
              <a:effectLst/>
              <a:latin typeface="+mn-lt"/>
              <a:ea typeface="+mn-ea"/>
              <a:cs typeface="+mn-cs"/>
            </a:rPr>
            <a:t>％であったが、令和</a:t>
          </a:r>
          <a:r>
            <a:rPr lang="ja-JP" altLang="en-US" sz="1050" b="0" i="0" baseline="0">
              <a:solidFill>
                <a:schemeClr val="dk1"/>
              </a:solidFill>
              <a:effectLst/>
              <a:latin typeface="+mn-lt"/>
              <a:ea typeface="+mn-ea"/>
              <a:cs typeface="+mn-cs"/>
            </a:rPr>
            <a:t>６</a:t>
          </a:r>
          <a:r>
            <a:rPr lang="ja-JP" altLang="ja-JP" sz="1050" b="0" i="0" baseline="0">
              <a:solidFill>
                <a:schemeClr val="dk1"/>
              </a:solidFill>
              <a:effectLst/>
              <a:latin typeface="+mn-lt"/>
              <a:ea typeface="+mn-ea"/>
              <a:cs typeface="+mn-cs"/>
            </a:rPr>
            <a:t>年度は地方消費税交付金等各種交付金や地方交付税等の歳入額増加もあり、１２．</a:t>
          </a:r>
          <a:r>
            <a:rPr lang="ja-JP" altLang="en-US" sz="1050" b="0" i="0" baseline="0">
              <a:solidFill>
                <a:schemeClr val="dk1"/>
              </a:solidFill>
              <a:effectLst/>
              <a:latin typeface="+mn-lt"/>
              <a:ea typeface="+mn-ea"/>
              <a:cs typeface="+mn-cs"/>
            </a:rPr>
            <a:t>５２</a:t>
          </a:r>
          <a:r>
            <a:rPr lang="ja-JP" altLang="ja-JP" sz="1050" b="0" i="0" baseline="0">
              <a:solidFill>
                <a:schemeClr val="dk1"/>
              </a:solidFill>
              <a:effectLst/>
              <a:latin typeface="+mn-lt"/>
              <a:ea typeface="+mn-ea"/>
              <a:cs typeface="+mn-cs"/>
            </a:rPr>
            <a:t>％となった。標準財政規模に対する実質単年度収支は納税義務者の減少や小学校建設事業、社会保障経費の増加等により平成２６年度からの比率は低くなっている。令和</a:t>
          </a:r>
          <a:r>
            <a:rPr lang="ja-JP" altLang="en-US" sz="1050" b="0" i="0" baseline="0">
              <a:solidFill>
                <a:schemeClr val="dk1"/>
              </a:solidFill>
              <a:effectLst/>
              <a:latin typeface="+mn-lt"/>
              <a:ea typeface="+mn-ea"/>
              <a:cs typeface="+mn-cs"/>
            </a:rPr>
            <a:t>６</a:t>
          </a:r>
          <a:r>
            <a:rPr lang="ja-JP" altLang="ja-JP" sz="1050" b="0" i="0" baseline="0">
              <a:solidFill>
                <a:schemeClr val="dk1"/>
              </a:solidFill>
              <a:effectLst/>
              <a:latin typeface="+mn-lt"/>
              <a:ea typeface="+mn-ea"/>
              <a:cs typeface="+mn-cs"/>
            </a:rPr>
            <a:t>年度は単年度収支が減少したことから昨年度より</a:t>
          </a:r>
          <a:r>
            <a:rPr lang="ja-JP" altLang="en-US" sz="1050" b="0" i="0" baseline="0">
              <a:solidFill>
                <a:schemeClr val="dk1"/>
              </a:solidFill>
              <a:effectLst/>
              <a:latin typeface="+mn-lt"/>
              <a:ea typeface="+mn-ea"/>
              <a:cs typeface="+mn-cs"/>
            </a:rPr>
            <a:t>０．７０</a:t>
          </a:r>
          <a:r>
            <a:rPr lang="ja-JP" altLang="ja-JP" sz="1050" b="0" i="0" baseline="0">
              <a:solidFill>
                <a:schemeClr val="dk1"/>
              </a:solidFill>
              <a:effectLst/>
              <a:latin typeface="+mn-lt"/>
              <a:ea typeface="+mn-ea"/>
              <a:cs typeface="+mn-cs"/>
            </a:rPr>
            <a:t>％の減少となった。今後も大規模事業が続くため、縁故債の繰上償還実施や基金への積み立てなどにより</a:t>
          </a:r>
          <a:r>
            <a:rPr kumimoji="1" lang="ja-JP" altLang="ja-JP" sz="1050" b="0" i="0" baseline="0">
              <a:solidFill>
                <a:schemeClr val="dk1"/>
              </a:solidFill>
              <a:effectLst/>
              <a:latin typeface="+mn-lt"/>
              <a:ea typeface="+mn-ea"/>
              <a:cs typeface="+mn-cs"/>
            </a:rPr>
            <a:t>、</a:t>
          </a:r>
          <a:r>
            <a:rPr kumimoji="1" lang="ja-JP" altLang="ja-JP" sz="1050">
              <a:solidFill>
                <a:schemeClr val="dk1"/>
              </a:solidFill>
              <a:effectLst/>
              <a:latin typeface="+mn-lt"/>
              <a:ea typeface="+mn-ea"/>
              <a:cs typeface="+mn-cs"/>
            </a:rPr>
            <a:t>財政健全化に向けた財政運営に努めていく。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平成２８年度末で閉鎖となっていた介護サービス事業特別会計が令和３年度から再開となった。令和４年度において、すべての会計が黒字となった。</a:t>
          </a:r>
          <a:r>
            <a:rPr lang="ja-JP" altLang="en-US" sz="1100" b="0" i="0" baseline="0">
              <a:solidFill>
                <a:schemeClr val="dk1"/>
              </a:solidFill>
              <a:effectLst/>
              <a:latin typeface="+mn-lt"/>
              <a:ea typeface="+mn-ea"/>
              <a:cs typeface="+mn-cs"/>
            </a:rPr>
            <a:t>令和６年度においてもすべての会計で黒字となっており、今後も引き続き適正な財政運営に努める。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5822738</v>
      </c>
      <c r="BO4" s="371"/>
      <c r="BP4" s="371"/>
      <c r="BQ4" s="371"/>
      <c r="BR4" s="371"/>
      <c r="BS4" s="371"/>
      <c r="BT4" s="371"/>
      <c r="BU4" s="372"/>
      <c r="BV4" s="370">
        <v>5929279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12.5</v>
      </c>
      <c r="CU4" s="377"/>
      <c r="CV4" s="377"/>
      <c r="CW4" s="377"/>
      <c r="CX4" s="377"/>
      <c r="CY4" s="377"/>
      <c r="CZ4" s="377"/>
      <c r="DA4" s="378"/>
      <c r="DB4" s="376">
        <v>12.5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5400902</v>
      </c>
      <c r="BO5" s="408"/>
      <c r="BP5" s="408"/>
      <c r="BQ5" s="408"/>
      <c r="BR5" s="408"/>
      <c r="BS5" s="408"/>
      <c r="BT5" s="408"/>
      <c r="BU5" s="409"/>
      <c r="BV5" s="407">
        <v>5546092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84.8</v>
      </c>
      <c r="CU5" s="405"/>
      <c r="CV5" s="405"/>
      <c r="CW5" s="405"/>
      <c r="CX5" s="405"/>
      <c r="CY5" s="405"/>
      <c r="CZ5" s="405"/>
      <c r="DA5" s="406"/>
      <c r="DB5" s="404">
        <v>86.7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421836</v>
      </c>
      <c r="BO6" s="408"/>
      <c r="BP6" s="408"/>
      <c r="BQ6" s="408"/>
      <c r="BR6" s="408"/>
      <c r="BS6" s="408"/>
      <c r="BT6" s="408"/>
      <c r="BU6" s="409"/>
      <c r="BV6" s="407">
        <v>383187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v>
      </c>
      <c r="CU6" s="445"/>
      <c r="CV6" s="445"/>
      <c r="CW6" s="445"/>
      <c r="CX6" s="445"/>
      <c r="CY6" s="445"/>
      <c r="CZ6" s="445"/>
      <c r="DA6" s="446"/>
      <c r="DB6" s="444">
        <v>87.3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61283</v>
      </c>
      <c r="BO7" s="408"/>
      <c r="BP7" s="408"/>
      <c r="BQ7" s="408"/>
      <c r="BR7" s="408"/>
      <c r="BS7" s="408"/>
      <c r="BT7" s="408"/>
      <c r="BU7" s="409"/>
      <c r="BV7" s="407">
        <v>32497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2879715</v>
      </c>
      <c r="CU7" s="408"/>
      <c r="CV7" s="408"/>
      <c r="CW7" s="408"/>
      <c r="CX7" s="408"/>
      <c r="CY7" s="408"/>
      <c r="CZ7" s="408"/>
      <c r="DA7" s="409"/>
      <c r="DB7" s="407">
        <v>2813235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360553</v>
      </c>
      <c r="BO8" s="408"/>
      <c r="BP8" s="408"/>
      <c r="BQ8" s="408"/>
      <c r="BR8" s="408"/>
      <c r="BS8" s="408"/>
      <c r="BT8" s="408"/>
      <c r="BU8" s="409"/>
      <c r="BV8" s="407">
        <v>350690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0.43</v>
      </c>
      <c r="CU8" s="448"/>
      <c r="CV8" s="448"/>
      <c r="CW8" s="448"/>
      <c r="CX8" s="448"/>
      <c r="CY8" s="448"/>
      <c r="CZ8" s="448"/>
      <c r="DA8" s="449"/>
      <c r="DB8" s="447">
        <v>0.43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8167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9863</v>
      </c>
      <c r="BO9" s="408"/>
      <c r="BP9" s="408"/>
      <c r="BQ9" s="408"/>
      <c r="BR9" s="408"/>
      <c r="BS9" s="408"/>
      <c r="BT9" s="408"/>
      <c r="BU9" s="409"/>
      <c r="BV9" s="407">
        <v>5565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13.4</v>
      </c>
      <c r="CU9" s="405"/>
      <c r="CV9" s="405"/>
      <c r="CW9" s="405"/>
      <c r="CX9" s="405"/>
      <c r="CY9" s="405"/>
      <c r="CZ9" s="405"/>
      <c r="DA9" s="406"/>
      <c r="DB9" s="404">
        <v>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8485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931</v>
      </c>
      <c r="BO10" s="408"/>
      <c r="BP10" s="408"/>
      <c r="BQ10" s="408"/>
      <c r="BR10" s="408"/>
      <c r="BS10" s="408"/>
      <c r="BT10" s="408"/>
      <c r="BU10" s="409"/>
      <c r="BV10" s="407">
        <v>414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151575</v>
      </c>
      <c r="BO11" s="408"/>
      <c r="BP11" s="408"/>
      <c r="BQ11" s="408"/>
      <c r="BR11" s="408"/>
      <c r="BS11" s="408"/>
      <c r="BT11" s="408"/>
      <c r="BU11" s="409"/>
      <c r="BV11" s="407">
        <v>172347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7986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7809</v>
      </c>
      <c r="S13" s="492"/>
      <c r="T13" s="492"/>
      <c r="U13" s="492"/>
      <c r="V13" s="493"/>
      <c r="W13" s="423" t="s">
        <v>131</v>
      </c>
      <c r="X13" s="424"/>
      <c r="Y13" s="424"/>
      <c r="Z13" s="424"/>
      <c r="AA13" s="424"/>
      <c r="AB13" s="414"/>
      <c r="AC13" s="458">
        <v>98</v>
      </c>
      <c r="AD13" s="459"/>
      <c r="AE13" s="459"/>
      <c r="AF13" s="459"/>
      <c r="AG13" s="501"/>
      <c r="AH13" s="458">
        <v>75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162369</v>
      </c>
      <c r="BO13" s="408"/>
      <c r="BP13" s="408"/>
      <c r="BQ13" s="408"/>
      <c r="BR13" s="408"/>
      <c r="BS13" s="408"/>
      <c r="BT13" s="408"/>
      <c r="BU13" s="409"/>
      <c r="BV13" s="407">
        <v>178326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7.2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8094</v>
      </c>
      <c r="S14" s="492"/>
      <c r="T14" s="492"/>
      <c r="U14" s="492"/>
      <c r="V14" s="493"/>
      <c r="W14" s="397"/>
      <c r="X14" s="398"/>
      <c r="Y14" s="398"/>
      <c r="Z14" s="398"/>
      <c r="AA14" s="398"/>
      <c r="AB14" s="387"/>
      <c r="AC14" s="494">
        <v>2.8</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7916</v>
      </c>
      <c r="S15" s="492"/>
      <c r="T15" s="492"/>
      <c r="U15" s="492"/>
      <c r="V15" s="493"/>
      <c r="W15" s="423" t="s">
        <v>137</v>
      </c>
      <c r="X15" s="424"/>
      <c r="Y15" s="424"/>
      <c r="Z15" s="424"/>
      <c r="AA15" s="424"/>
      <c r="AB15" s="414"/>
      <c r="AC15" s="458">
        <v>964</v>
      </c>
      <c r="AD15" s="459"/>
      <c r="AE15" s="459"/>
      <c r="AF15" s="459"/>
      <c r="AG15" s="501"/>
      <c r="AH15" s="458">
        <v>1047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1116691</v>
      </c>
      <c r="BO15" s="371"/>
      <c r="BP15" s="371"/>
      <c r="BQ15" s="371"/>
      <c r="BR15" s="371"/>
      <c r="BS15" s="371"/>
      <c r="BT15" s="371"/>
      <c r="BU15" s="372"/>
      <c r="BV15" s="370">
        <v>1094651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27.1</v>
      </c>
      <c r="AD16" s="495"/>
      <c r="AE16" s="495"/>
      <c r="AF16" s="495"/>
      <c r="AG16" s="496"/>
      <c r="AH16" s="494">
        <v>29.2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2564254</v>
      </c>
      <c r="BO16" s="408"/>
      <c r="BP16" s="408"/>
      <c r="BQ16" s="408"/>
      <c r="BR16" s="408"/>
      <c r="BS16" s="408"/>
      <c r="BT16" s="408"/>
      <c r="BU16" s="409"/>
      <c r="BV16" s="407">
        <v>2495975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2490</v>
      </c>
      <c r="AD17" s="459"/>
      <c r="AE17" s="459"/>
      <c r="AF17" s="459"/>
      <c r="AG17" s="501"/>
      <c r="AH17" s="458">
        <v>2467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1422914</v>
      </c>
      <c r="BO17" s="408"/>
      <c r="BP17" s="408"/>
      <c r="BQ17" s="408"/>
      <c r="BR17" s="408"/>
      <c r="BS17" s="408"/>
      <c r="BT17" s="408"/>
      <c r="BU17" s="409"/>
      <c r="BV17" s="407">
        <v>1393263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5.93</v>
      </c>
      <c r="M18" s="531"/>
      <c r="N18" s="531"/>
      <c r="O18" s="531"/>
      <c r="P18" s="531"/>
      <c r="Q18" s="531"/>
      <c r="R18" s="532"/>
      <c r="S18" s="532"/>
      <c r="T18" s="532"/>
      <c r="U18" s="532"/>
      <c r="V18" s="533"/>
      <c r="W18" s="425"/>
      <c r="X18" s="426"/>
      <c r="Y18" s="426"/>
      <c r="Z18" s="426"/>
      <c r="AA18" s="426"/>
      <c r="AB18" s="417"/>
      <c r="AC18" s="534">
        <v>70.099999999999994</v>
      </c>
      <c r="AD18" s="535"/>
      <c r="AE18" s="535"/>
      <c r="AF18" s="535"/>
      <c r="AG18" s="536"/>
      <c r="AH18" s="534">
        <v>68.7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2508400</v>
      </c>
      <c r="BO18" s="408"/>
      <c r="BP18" s="408"/>
      <c r="BQ18" s="408"/>
      <c r="BR18" s="408"/>
      <c r="BS18" s="408"/>
      <c r="BT18" s="408"/>
      <c r="BU18" s="409"/>
      <c r="BV18" s="407">
        <v>2472191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1377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3841362</v>
      </c>
      <c r="BO19" s="408"/>
      <c r="BP19" s="408"/>
      <c r="BQ19" s="408"/>
      <c r="BR19" s="408"/>
      <c r="BS19" s="408"/>
      <c r="BT19" s="408"/>
      <c r="BU19" s="409"/>
      <c r="BV19" s="407">
        <v>3757495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3206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4544111</v>
      </c>
      <c r="BO22" s="371"/>
      <c r="BP22" s="371"/>
      <c r="BQ22" s="371"/>
      <c r="BR22" s="371"/>
      <c r="BS22" s="371"/>
      <c r="BT22" s="371"/>
      <c r="BU22" s="372"/>
      <c r="BV22" s="370">
        <v>4200522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2183428</v>
      </c>
      <c r="BO23" s="408"/>
      <c r="BP23" s="408"/>
      <c r="BQ23" s="408"/>
      <c r="BR23" s="408"/>
      <c r="BS23" s="408"/>
      <c r="BT23" s="408"/>
      <c r="BU23" s="409"/>
      <c r="BV23" s="407">
        <v>2399095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8300</v>
      </c>
      <c r="R24" s="459"/>
      <c r="S24" s="459"/>
      <c r="T24" s="459"/>
      <c r="U24" s="459"/>
      <c r="V24" s="501"/>
      <c r="W24" s="553"/>
      <c r="X24" s="554"/>
      <c r="Y24" s="555"/>
      <c r="Z24" s="457" t="s">
        <v>162</v>
      </c>
      <c r="AA24" s="437"/>
      <c r="AB24" s="437"/>
      <c r="AC24" s="437"/>
      <c r="AD24" s="437"/>
      <c r="AE24" s="437"/>
      <c r="AF24" s="437"/>
      <c r="AG24" s="438"/>
      <c r="AH24" s="458">
        <v>76</v>
      </c>
      <c r="AI24" s="459"/>
      <c r="AJ24" s="459"/>
      <c r="AK24" s="459"/>
      <c r="AL24" s="501"/>
      <c r="AM24" s="458">
        <v>231420</v>
      </c>
      <c r="AN24" s="459"/>
      <c r="AO24" s="459"/>
      <c r="AP24" s="459"/>
      <c r="AQ24" s="459"/>
      <c r="AR24" s="501"/>
      <c r="AS24" s="458">
        <v>3045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3505058</v>
      </c>
      <c r="BO24" s="408"/>
      <c r="BP24" s="408"/>
      <c r="BQ24" s="408"/>
      <c r="BR24" s="408"/>
      <c r="BS24" s="408"/>
      <c r="BT24" s="408"/>
      <c r="BU24" s="409"/>
      <c r="BV24" s="407">
        <v>2933230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368663</v>
      </c>
      <c r="BO25" s="371"/>
      <c r="BP25" s="371"/>
      <c r="BQ25" s="371"/>
      <c r="BR25" s="371"/>
      <c r="BS25" s="371"/>
      <c r="BT25" s="371"/>
      <c r="BU25" s="372"/>
      <c r="BV25" s="370">
        <v>180978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18781</v>
      </c>
      <c r="AN26" s="459"/>
      <c r="AO26" s="459"/>
      <c r="AP26" s="459"/>
      <c r="AQ26" s="459"/>
      <c r="AR26" s="501"/>
      <c r="AS26" s="458">
        <v>2683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20692</v>
      </c>
      <c r="AN27" s="459"/>
      <c r="AO27" s="459"/>
      <c r="AP27" s="459"/>
      <c r="AQ27" s="459"/>
      <c r="AR27" s="501"/>
      <c r="AS27" s="458">
        <v>2956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404100</v>
      </c>
      <c r="BO27" s="527"/>
      <c r="BP27" s="527"/>
      <c r="BQ27" s="527"/>
      <c r="BR27" s="527"/>
      <c r="BS27" s="527"/>
      <c r="BT27" s="527"/>
      <c r="BU27" s="528"/>
      <c r="BV27" s="526">
        <v>403614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773184</v>
      </c>
      <c r="BO28" s="371"/>
      <c r="BP28" s="371"/>
      <c r="BQ28" s="371"/>
      <c r="BR28" s="371"/>
      <c r="BS28" s="371"/>
      <c r="BT28" s="371"/>
      <c r="BU28" s="372"/>
      <c r="BV28" s="370">
        <v>772253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2600</v>
      </c>
      <c r="R29" s="459"/>
      <c r="S29" s="459"/>
      <c r="T29" s="459"/>
      <c r="U29" s="459"/>
      <c r="V29" s="501"/>
      <c r="W29" s="556"/>
      <c r="X29" s="557"/>
      <c r="Y29" s="558"/>
      <c r="Z29" s="457" t="s">
        <v>177</v>
      </c>
      <c r="AA29" s="437"/>
      <c r="AB29" s="437"/>
      <c r="AC29" s="437"/>
      <c r="AD29" s="437"/>
      <c r="AE29" s="437"/>
      <c r="AF29" s="437"/>
      <c r="AG29" s="438"/>
      <c r="AH29" s="458">
        <v>83</v>
      </c>
      <c r="AI29" s="459"/>
      <c r="AJ29" s="459"/>
      <c r="AK29" s="459"/>
      <c r="AL29" s="501"/>
      <c r="AM29" s="458">
        <v>252112</v>
      </c>
      <c r="AN29" s="459"/>
      <c r="AO29" s="459"/>
      <c r="AP29" s="459"/>
      <c r="AQ29" s="459"/>
      <c r="AR29" s="501"/>
      <c r="AS29" s="458">
        <v>3037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1895932</v>
      </c>
      <c r="BO29" s="408"/>
      <c r="BP29" s="408"/>
      <c r="BQ29" s="408"/>
      <c r="BR29" s="408"/>
      <c r="BS29" s="408"/>
      <c r="BT29" s="408"/>
      <c r="BU29" s="409"/>
      <c r="BV29" s="407">
        <v>1877463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1891834</v>
      </c>
      <c r="BO30" s="527"/>
      <c r="BP30" s="527"/>
      <c r="BQ30" s="527"/>
      <c r="BR30" s="527"/>
      <c r="BS30" s="527"/>
      <c r="BT30" s="527"/>
      <c r="BU30" s="528"/>
      <c r="BV30" s="526">
        <v>1865930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川西町・三宅町式下中学校組合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川西町土地開発公社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奈良県広域水質検査センター組合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山辺・県北西部広域環境衛生組合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国保中央病院組合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磯城郡水道企業団</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NvknMZO/8vbyw0InPGDGvLl5U8Cdz+WQfWcU4MxL+v9F0NPMX/fm4a2VC8VVwhSv1DQEbu3w/H+maR/cjQ/3A==" saltValue="/6hKcujDjINYV393QI7i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9.5</v>
      </c>
      <c r="G34" s="33">
        <v>10.57</v>
      </c>
      <c r="H34" s="33">
        <v>12.48</v>
      </c>
      <c r="I34" s="33">
        <v>12.47</v>
      </c>
      <c r="J34" s="34">
        <v>12.61</v>
      </c>
      <c r="K34" s="22"/>
      <c r="L34" s="22"/>
      <c r="M34" s="22"/>
      <c r="N34" s="22"/>
      <c r="O34" s="22"/>
      <c r="P34" s="22"/>
    </row>
    <row r="35" spans="1:16" ht="39" customHeight="1" x14ac:dyDescent="0.2">
      <c r="A35" s="22"/>
      <c r="B35" s="35"/>
      <c r="C35" s="1145" t="s">
        <v>531</v>
      </c>
      <c r="D35" s="1146"/>
      <c r="E35" s="1147"/>
      <c r="F35" s="36">
        <v>1.9</v>
      </c>
      <c r="G35" s="37">
        <v>1.96</v>
      </c>
      <c r="H35" s="37">
        <v>2.34</v>
      </c>
      <c r="I35" s="37">
        <v>2.73</v>
      </c>
      <c r="J35" s="38">
        <v>3.82</v>
      </c>
      <c r="K35" s="22"/>
      <c r="L35" s="22"/>
      <c r="M35" s="22"/>
      <c r="N35" s="22"/>
      <c r="O35" s="22"/>
      <c r="P35" s="22"/>
    </row>
    <row r="36" spans="1:16" ht="39" customHeight="1" x14ac:dyDescent="0.2">
      <c r="A36" s="22"/>
      <c r="B36" s="35"/>
      <c r="C36" s="1145" t="s">
        <v>532</v>
      </c>
      <c r="D36" s="1146"/>
      <c r="E36" s="1147"/>
      <c r="F36" s="36">
        <v>0.16</v>
      </c>
      <c r="G36" s="37">
        <v>0.92</v>
      </c>
      <c r="H36" s="37">
        <v>1.1499999999999999</v>
      </c>
      <c r="I36" s="37">
        <v>1.64</v>
      </c>
      <c r="J36" s="38">
        <v>1.5</v>
      </c>
      <c r="K36" s="22"/>
      <c r="L36" s="22"/>
      <c r="M36" s="22"/>
      <c r="N36" s="22"/>
      <c r="O36" s="22"/>
      <c r="P36" s="22"/>
    </row>
    <row r="37" spans="1:16" ht="39" customHeight="1" x14ac:dyDescent="0.2">
      <c r="A37" s="22"/>
      <c r="B37" s="35"/>
      <c r="C37" s="1145" t="s">
        <v>533</v>
      </c>
      <c r="D37" s="1146"/>
      <c r="E37" s="1147"/>
      <c r="F37" s="36">
        <v>0.81</v>
      </c>
      <c r="G37" s="37">
        <v>0.75</v>
      </c>
      <c r="H37" s="37">
        <v>0.67</v>
      </c>
      <c r="I37" s="37">
        <v>0.6</v>
      </c>
      <c r="J37" s="38">
        <v>0.51</v>
      </c>
      <c r="K37" s="22"/>
      <c r="L37" s="22"/>
      <c r="M37" s="22"/>
      <c r="N37" s="22"/>
      <c r="O37" s="22"/>
      <c r="P37" s="22"/>
    </row>
    <row r="38" spans="1:16" ht="39" customHeight="1" x14ac:dyDescent="0.2">
      <c r="A38" s="22"/>
      <c r="B38" s="35"/>
      <c r="C38" s="1145" t="s">
        <v>534</v>
      </c>
      <c r="D38" s="1146"/>
      <c r="E38" s="1147"/>
      <c r="F38" s="36" t="s">
        <v>487</v>
      </c>
      <c r="G38" s="37">
        <v>0</v>
      </c>
      <c r="H38" s="37">
        <v>0.02</v>
      </c>
      <c r="I38" s="37">
        <v>0.05</v>
      </c>
      <c r="J38" s="38">
        <v>0.06</v>
      </c>
      <c r="K38" s="22"/>
      <c r="L38" s="22"/>
      <c r="M38" s="22"/>
      <c r="N38" s="22"/>
      <c r="O38" s="22"/>
      <c r="P38" s="22"/>
    </row>
    <row r="39" spans="1:16" ht="39" customHeight="1" x14ac:dyDescent="0.2">
      <c r="A39" s="22"/>
      <c r="B39" s="35"/>
      <c r="C39" s="1145" t="s">
        <v>535</v>
      </c>
      <c r="D39" s="1146"/>
      <c r="E39" s="1147"/>
      <c r="F39" s="36">
        <v>0.01</v>
      </c>
      <c r="G39" s="37">
        <v>0</v>
      </c>
      <c r="H39" s="37">
        <v>0</v>
      </c>
      <c r="I39" s="37">
        <v>0</v>
      </c>
      <c r="J39" s="38">
        <v>0</v>
      </c>
      <c r="K39" s="22"/>
      <c r="L39" s="22"/>
      <c r="M39" s="22"/>
      <c r="N39" s="22"/>
      <c r="O39" s="22"/>
      <c r="P39" s="22"/>
    </row>
    <row r="40" spans="1:16" ht="39" customHeight="1" x14ac:dyDescent="0.2">
      <c r="A40" s="22"/>
      <c r="B40" s="35"/>
      <c r="C40" s="1145" t="s">
        <v>536</v>
      </c>
      <c r="D40" s="1146"/>
      <c r="E40" s="1147"/>
      <c r="F40" s="36" t="s">
        <v>537</v>
      </c>
      <c r="G40" s="37" t="s">
        <v>538</v>
      </c>
      <c r="H40" s="37">
        <v>0</v>
      </c>
      <c r="I40" s="37">
        <v>0.08</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10.199999999999999</v>
      </c>
      <c r="G43" s="42">
        <v>4.53</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5XqVtyfHCE7ey04s03/6kP6LmFFnjR8tWfrN6MBVtsQTioV/Uoi/lhD9HfDdXqnYJtPOAlH8pWWDa9thiPJIA==" saltValue="0M8MjH3U+DtTL4jFahsB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433</v>
      </c>
      <c r="L45" s="60">
        <v>431</v>
      </c>
      <c r="M45" s="60">
        <v>445</v>
      </c>
      <c r="N45" s="60">
        <v>405</v>
      </c>
      <c r="O45" s="61">
        <v>376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67</v>
      </c>
      <c r="L48" s="64">
        <v>68</v>
      </c>
      <c r="M48" s="64">
        <v>62</v>
      </c>
      <c r="N48" s="64">
        <v>57</v>
      </c>
      <c r="O48" s="65">
        <v>27</v>
      </c>
      <c r="P48" s="48"/>
      <c r="Q48" s="48"/>
      <c r="R48" s="48"/>
      <c r="S48" s="48"/>
      <c r="T48" s="48"/>
      <c r="U48" s="48"/>
    </row>
    <row r="49" spans="1:21" ht="30.75" customHeight="1" x14ac:dyDescent="0.2">
      <c r="A49" s="48"/>
      <c r="B49" s="1155"/>
      <c r="C49" s="1156"/>
      <c r="D49" s="62"/>
      <c r="E49" s="1161" t="s">
        <v>14</v>
      </c>
      <c r="F49" s="1161"/>
      <c r="G49" s="1161"/>
      <c r="H49" s="1161"/>
      <c r="I49" s="1161"/>
      <c r="J49" s="1162"/>
      <c r="K49" s="63">
        <v>65</v>
      </c>
      <c r="L49" s="64">
        <v>63</v>
      </c>
      <c r="M49" s="64">
        <v>65</v>
      </c>
      <c r="N49" s="64">
        <v>37</v>
      </c>
      <c r="O49" s="65">
        <v>42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387</v>
      </c>
      <c r="L52" s="64">
        <v>386</v>
      </c>
      <c r="M52" s="64">
        <v>374</v>
      </c>
      <c r="N52" s="64">
        <v>341</v>
      </c>
      <c r="O52" s="65">
        <v>339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178</v>
      </c>
      <c r="L53" s="69">
        <v>176</v>
      </c>
      <c r="M53" s="69">
        <v>198</v>
      </c>
      <c r="N53" s="69">
        <v>158</v>
      </c>
      <c r="O53" s="70">
        <v>106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487</v>
      </c>
      <c r="L58" s="84" t="s">
        <v>487</v>
      </c>
      <c r="M58" s="84" t="s">
        <v>487</v>
      </c>
      <c r="N58" s="84" t="s">
        <v>487</v>
      </c>
      <c r="O58" s="85"/>
    </row>
    <row r="59" spans="1:21" ht="31.5" customHeight="1" x14ac:dyDescent="0.2">
      <c r="B59" s="1171"/>
      <c r="C59" s="1172"/>
      <c r="D59" s="1178" t="s">
        <v>26</v>
      </c>
      <c r="E59" s="1179"/>
      <c r="F59" s="1179"/>
      <c r="G59" s="1179"/>
      <c r="H59" s="1179"/>
      <c r="I59" s="1179"/>
      <c r="J59" s="1180"/>
      <c r="K59" s="86" t="s">
        <v>487</v>
      </c>
      <c r="L59" s="87" t="s">
        <v>487</v>
      </c>
      <c r="M59" s="87" t="s">
        <v>487</v>
      </c>
      <c r="N59" s="87" t="s">
        <v>487</v>
      </c>
      <c r="O59" s="88"/>
    </row>
    <row r="60" spans="1:21" ht="31.5" customHeight="1" thickBot="1" x14ac:dyDescent="0.25">
      <c r="B60" s="1173"/>
      <c r="C60" s="1174"/>
      <c r="D60" s="1181" t="s">
        <v>27</v>
      </c>
      <c r="E60" s="1182"/>
      <c r="F60" s="1182"/>
      <c r="G60" s="1182"/>
      <c r="H60" s="1182"/>
      <c r="I60" s="1182"/>
      <c r="J60" s="1183"/>
      <c r="K60" s="89" t="s">
        <v>487</v>
      </c>
      <c r="L60" s="90" t="s">
        <v>487</v>
      </c>
      <c r="M60" s="90" t="s">
        <v>487</v>
      </c>
      <c r="N60" s="90" t="s">
        <v>487</v>
      </c>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ged/ZXOVPKMKdHxPE9gUwKoQQni8wPgwLvZTClO/cu/Oquvn2aSu5GPoONogHn+REIAwzkw2G4aMXWpWqVlCA==" saltValue="aB5H5VJgEOX+Nt15f1CF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4754</v>
      </c>
      <c r="J41" s="344">
        <v>4849</v>
      </c>
      <c r="K41" s="344">
        <v>4460</v>
      </c>
      <c r="L41" s="344">
        <v>4201</v>
      </c>
      <c r="M41" s="345">
        <v>4544</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540</v>
      </c>
      <c r="J43" s="347">
        <v>548</v>
      </c>
      <c r="K43" s="347">
        <v>566</v>
      </c>
      <c r="L43" s="347">
        <v>579</v>
      </c>
      <c r="M43" s="348">
        <v>483</v>
      </c>
    </row>
    <row r="44" spans="2:13" ht="27.75" customHeight="1" x14ac:dyDescent="0.2">
      <c r="B44" s="1186"/>
      <c r="C44" s="1187"/>
      <c r="D44" s="106"/>
      <c r="E44" s="1192" t="s">
        <v>34</v>
      </c>
      <c r="F44" s="1192"/>
      <c r="G44" s="1192"/>
      <c r="H44" s="1193"/>
      <c r="I44" s="346">
        <v>430</v>
      </c>
      <c r="J44" s="347">
        <v>336</v>
      </c>
      <c r="K44" s="347">
        <v>296</v>
      </c>
      <c r="L44" s="347">
        <v>281</v>
      </c>
      <c r="M44" s="348">
        <v>263</v>
      </c>
    </row>
    <row r="45" spans="2:13" ht="27.75" customHeight="1" x14ac:dyDescent="0.2">
      <c r="B45" s="1186"/>
      <c r="C45" s="1187"/>
      <c r="D45" s="106"/>
      <c r="E45" s="1192" t="s">
        <v>35</v>
      </c>
      <c r="F45" s="1192"/>
      <c r="G45" s="1192"/>
      <c r="H45" s="1193"/>
      <c r="I45" s="346">
        <v>368</v>
      </c>
      <c r="J45" s="347">
        <v>378</v>
      </c>
      <c r="K45" s="347">
        <v>351</v>
      </c>
      <c r="L45" s="347">
        <v>278</v>
      </c>
      <c r="M45" s="348">
        <v>340</v>
      </c>
    </row>
    <row r="46" spans="2:13" ht="27.75" customHeight="1" x14ac:dyDescent="0.2">
      <c r="B46" s="1186"/>
      <c r="C46" s="1187"/>
      <c r="D46" s="107"/>
      <c r="E46" s="1192" t="s">
        <v>36</v>
      </c>
      <c r="F46" s="1192"/>
      <c r="G46" s="1192"/>
      <c r="H46" s="1193"/>
      <c r="I46" s="346" t="s">
        <v>487</v>
      </c>
      <c r="J46" s="347">
        <v>377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3271</v>
      </c>
      <c r="J50" s="347">
        <v>3342</v>
      </c>
      <c r="K50" s="347">
        <v>3361</v>
      </c>
      <c r="L50" s="347">
        <v>3378</v>
      </c>
      <c r="M50" s="348">
        <v>3398</v>
      </c>
    </row>
    <row r="51" spans="2:13" ht="27.75" customHeight="1" x14ac:dyDescent="0.2">
      <c r="B51" s="1186"/>
      <c r="C51" s="1187"/>
      <c r="D51" s="106"/>
      <c r="E51" s="1192" t="s">
        <v>42</v>
      </c>
      <c r="F51" s="1192"/>
      <c r="G51" s="1192"/>
      <c r="H51" s="1193"/>
      <c r="I51" s="346">
        <v>112</v>
      </c>
      <c r="J51" s="347">
        <v>75</v>
      </c>
      <c r="K51" s="347">
        <v>58</v>
      </c>
      <c r="L51" s="347">
        <v>50</v>
      </c>
      <c r="M51" s="348">
        <v>54</v>
      </c>
    </row>
    <row r="52" spans="2:13" ht="27.75" customHeight="1" x14ac:dyDescent="0.2">
      <c r="B52" s="1188"/>
      <c r="C52" s="1189"/>
      <c r="D52" s="106"/>
      <c r="E52" s="1192" t="s">
        <v>43</v>
      </c>
      <c r="F52" s="1192"/>
      <c r="G52" s="1192"/>
      <c r="H52" s="1193"/>
      <c r="I52" s="346">
        <v>4106</v>
      </c>
      <c r="J52" s="347">
        <v>3982</v>
      </c>
      <c r="K52" s="347">
        <v>3780</v>
      </c>
      <c r="L52" s="347">
        <v>3630</v>
      </c>
      <c r="M52" s="348">
        <v>3696</v>
      </c>
    </row>
    <row r="53" spans="2:13" ht="27.75" customHeight="1" thickBot="1" x14ac:dyDescent="0.25">
      <c r="B53" s="1199" t="s">
        <v>19</v>
      </c>
      <c r="C53" s="1200"/>
      <c r="D53" s="110"/>
      <c r="E53" s="1201" t="s">
        <v>44</v>
      </c>
      <c r="F53" s="1201"/>
      <c r="G53" s="1201"/>
      <c r="H53" s="1202"/>
      <c r="I53" s="349">
        <v>-1397</v>
      </c>
      <c r="J53" s="350">
        <v>-911</v>
      </c>
      <c r="K53" s="350">
        <v>-1526</v>
      </c>
      <c r="L53" s="350">
        <v>-1719</v>
      </c>
      <c r="M53" s="351">
        <v>-1517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3ZWzkWufUpmxMe4DBCt+0KfcM5y0P+2Wi+Q9z3nSuGJ4el+O/cEKT+SEhn/Hbhr814juGOiDOH7ycLA4UGuxQ==" saltValue="hZyCYbFEX6R097Ec5aE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772</v>
      </c>
      <c r="G55" s="352">
        <v>772</v>
      </c>
      <c r="H55" s="353">
        <v>773</v>
      </c>
    </row>
    <row r="56" spans="2:8" ht="52.5" customHeight="1" x14ac:dyDescent="0.2">
      <c r="B56" s="122"/>
      <c r="C56" s="1213" t="s">
        <v>47</v>
      </c>
      <c r="D56" s="1213"/>
      <c r="E56" s="1214"/>
      <c r="F56" s="354">
        <v>1861</v>
      </c>
      <c r="G56" s="354">
        <v>1877</v>
      </c>
      <c r="H56" s="355">
        <v>1896</v>
      </c>
    </row>
    <row r="57" spans="2:8" ht="53.25" customHeight="1" x14ac:dyDescent="0.2">
      <c r="B57" s="122"/>
      <c r="C57" s="1215" t="s">
        <v>48</v>
      </c>
      <c r="D57" s="1215"/>
      <c r="E57" s="1216"/>
      <c r="F57" s="356">
        <v>1227</v>
      </c>
      <c r="G57" s="356">
        <v>1866</v>
      </c>
      <c r="H57" s="357">
        <v>1892</v>
      </c>
    </row>
    <row r="58" spans="2:8" ht="45.75" customHeight="1" x14ac:dyDescent="0.2">
      <c r="B58" s="123"/>
      <c r="C58" s="1203" t="s">
        <v>556</v>
      </c>
      <c r="D58" s="1204"/>
      <c r="E58" s="1205"/>
      <c r="F58" s="358">
        <v>721</v>
      </c>
      <c r="G58" s="358">
        <v>1350</v>
      </c>
      <c r="H58" s="359">
        <v>1372</v>
      </c>
    </row>
    <row r="59" spans="2:8" ht="45.75" customHeight="1" x14ac:dyDescent="0.2">
      <c r="B59" s="123"/>
      <c r="C59" s="1203" t="s">
        <v>557</v>
      </c>
      <c r="D59" s="1204"/>
      <c r="E59" s="1205"/>
      <c r="F59" s="358">
        <v>183</v>
      </c>
      <c r="G59" s="358">
        <v>184</v>
      </c>
      <c r="H59" s="359">
        <v>184</v>
      </c>
    </row>
    <row r="60" spans="2:8" ht="45.75" customHeight="1" x14ac:dyDescent="0.2">
      <c r="B60" s="123"/>
      <c r="C60" s="1203" t="s">
        <v>558</v>
      </c>
      <c r="D60" s="1204"/>
      <c r="E60" s="1205"/>
      <c r="F60" s="358">
        <v>156</v>
      </c>
      <c r="G60" s="358">
        <v>156</v>
      </c>
      <c r="H60" s="359">
        <v>157</v>
      </c>
    </row>
    <row r="61" spans="2:8" ht="45.75" customHeight="1" x14ac:dyDescent="0.2">
      <c r="B61" s="123"/>
      <c r="C61" s="1203" t="s">
        <v>559</v>
      </c>
      <c r="D61" s="1204"/>
      <c r="E61" s="1205"/>
      <c r="F61" s="358">
        <v>77</v>
      </c>
      <c r="G61" s="358">
        <v>74</v>
      </c>
      <c r="H61" s="359">
        <v>72</v>
      </c>
    </row>
    <row r="62" spans="2:8" ht="45.75" customHeight="1" thickBot="1" x14ac:dyDescent="0.25">
      <c r="B62" s="124"/>
      <c r="C62" s="1206" t="s">
        <v>560</v>
      </c>
      <c r="D62" s="1207"/>
      <c r="E62" s="1208"/>
      <c r="F62" s="360">
        <v>51</v>
      </c>
      <c r="G62" s="360">
        <v>58</v>
      </c>
      <c r="H62" s="361">
        <v>63</v>
      </c>
    </row>
    <row r="63" spans="2:8" ht="52.5" customHeight="1" thickBot="1" x14ac:dyDescent="0.25">
      <c r="B63" s="125"/>
      <c r="C63" s="1209" t="s">
        <v>49</v>
      </c>
      <c r="D63" s="1209"/>
      <c r="E63" s="1210"/>
      <c r="F63" s="362">
        <v>3861</v>
      </c>
      <c r="G63" s="362">
        <v>4516</v>
      </c>
      <c r="H63" s="363">
        <v>4561</v>
      </c>
    </row>
    <row r="64" spans="2:8" ht="13.2" x14ac:dyDescent="0.2"/>
  </sheetData>
  <sheetProtection algorithmName="SHA-512" hashValue="/GaBUKMKnYsB095mjfVIspJxSI7km/CGPtgnRSUPNt8ew6miM3psrmmLnQvruhBQMkFlUXncbe7IqnD0qmGYMg==" saltValue="d8SZ7fPt22JIavOYoSGx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80970</v>
      </c>
      <c r="E3" s="144"/>
      <c r="F3" s="145">
        <v>125391</v>
      </c>
      <c r="G3" s="146"/>
      <c r="H3" s="147"/>
    </row>
    <row r="4" spans="1:8" x14ac:dyDescent="0.2">
      <c r="A4" s="148"/>
      <c r="B4" s="149"/>
      <c r="C4" s="150"/>
      <c r="D4" s="151">
        <v>33138</v>
      </c>
      <c r="E4" s="152"/>
      <c r="F4" s="153">
        <v>68516</v>
      </c>
      <c r="G4" s="154"/>
      <c r="H4" s="155"/>
    </row>
    <row r="5" spans="1:8" x14ac:dyDescent="0.2">
      <c r="A5" s="136" t="s">
        <v>519</v>
      </c>
      <c r="B5" s="141"/>
      <c r="C5" s="142"/>
      <c r="D5" s="143">
        <v>118395</v>
      </c>
      <c r="E5" s="144"/>
      <c r="F5" s="145">
        <v>138402</v>
      </c>
      <c r="G5" s="146"/>
      <c r="H5" s="147"/>
    </row>
    <row r="6" spans="1:8" x14ac:dyDescent="0.2">
      <c r="A6" s="148"/>
      <c r="B6" s="149"/>
      <c r="C6" s="150"/>
      <c r="D6" s="151">
        <v>43349</v>
      </c>
      <c r="E6" s="152"/>
      <c r="F6" s="153">
        <v>70652</v>
      </c>
      <c r="G6" s="154"/>
      <c r="H6" s="155"/>
    </row>
    <row r="7" spans="1:8" x14ac:dyDescent="0.2">
      <c r="A7" s="136" t="s">
        <v>520</v>
      </c>
      <c r="B7" s="141"/>
      <c r="C7" s="142"/>
      <c r="D7" s="143">
        <v>89788</v>
      </c>
      <c r="E7" s="144"/>
      <c r="F7" s="145">
        <v>146367</v>
      </c>
      <c r="G7" s="146"/>
      <c r="H7" s="147"/>
    </row>
    <row r="8" spans="1:8" x14ac:dyDescent="0.2">
      <c r="A8" s="148"/>
      <c r="B8" s="149"/>
      <c r="C8" s="150"/>
      <c r="D8" s="151">
        <v>44151</v>
      </c>
      <c r="E8" s="152"/>
      <c r="F8" s="153">
        <v>79441</v>
      </c>
      <c r="G8" s="154"/>
      <c r="H8" s="155"/>
    </row>
    <row r="9" spans="1:8" x14ac:dyDescent="0.2">
      <c r="A9" s="136" t="s">
        <v>521</v>
      </c>
      <c r="B9" s="141"/>
      <c r="C9" s="142"/>
      <c r="D9" s="143">
        <v>81554</v>
      </c>
      <c r="E9" s="144"/>
      <c r="F9" s="145">
        <v>165181</v>
      </c>
      <c r="G9" s="146"/>
      <c r="H9" s="147"/>
    </row>
    <row r="10" spans="1:8" x14ac:dyDescent="0.2">
      <c r="A10" s="148"/>
      <c r="B10" s="149"/>
      <c r="C10" s="150"/>
      <c r="D10" s="151">
        <v>34084</v>
      </c>
      <c r="E10" s="152"/>
      <c r="F10" s="153">
        <v>82246</v>
      </c>
      <c r="G10" s="154"/>
      <c r="H10" s="155"/>
    </row>
    <row r="11" spans="1:8" x14ac:dyDescent="0.2">
      <c r="A11" s="136" t="s">
        <v>522</v>
      </c>
      <c r="B11" s="141"/>
      <c r="C11" s="142"/>
      <c r="D11" s="143">
        <v>76897</v>
      </c>
      <c r="E11" s="144"/>
      <c r="F11" s="145">
        <v>166234</v>
      </c>
      <c r="G11" s="146"/>
      <c r="H11" s="147"/>
    </row>
    <row r="12" spans="1:8" x14ac:dyDescent="0.2">
      <c r="A12" s="148"/>
      <c r="B12" s="149"/>
      <c r="C12" s="156"/>
      <c r="D12" s="151">
        <v>44835</v>
      </c>
      <c r="E12" s="152"/>
      <c r="F12" s="153">
        <v>89789</v>
      </c>
      <c r="G12" s="154"/>
      <c r="H12" s="155"/>
    </row>
    <row r="13" spans="1:8" x14ac:dyDescent="0.2">
      <c r="A13" s="136"/>
      <c r="B13" s="141"/>
      <c r="C13" s="157"/>
      <c r="D13" s="158">
        <v>89521</v>
      </c>
      <c r="E13" s="159"/>
      <c r="F13" s="160">
        <v>148315</v>
      </c>
      <c r="G13" s="161"/>
      <c r="H13" s="147"/>
    </row>
    <row r="14" spans="1:8" x14ac:dyDescent="0.2">
      <c r="A14" s="148"/>
      <c r="B14" s="149"/>
      <c r="C14" s="150"/>
      <c r="D14" s="151">
        <v>39911</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9.2200000000000006</v>
      </c>
      <c r="C19" s="162">
        <f>ROUND(VALUE(SUBSTITUTE(実質収支比率等に係る経年分析!G$48,"▲","-")),2)</f>
        <v>10.4</v>
      </c>
      <c r="D19" s="162">
        <f>ROUND(VALUE(SUBSTITUTE(実質収支比率等に係る経年分析!H$48,"▲","-")),2)</f>
        <v>12.39</v>
      </c>
      <c r="E19" s="162">
        <f>ROUND(VALUE(SUBSTITUTE(実質収支比率等に係る経年分析!I$48,"▲","-")),2)</f>
        <v>12.47</v>
      </c>
      <c r="F19" s="162">
        <f>ROUND(VALUE(SUBSTITUTE(実質収支比率等に係る経年分析!J$48,"▲","-")),2)</f>
        <v>12.52</v>
      </c>
    </row>
    <row r="20" spans="1:11" x14ac:dyDescent="0.2">
      <c r="A20" s="162" t="s">
        <v>53</v>
      </c>
      <c r="B20" s="162">
        <f>ROUND(VALUE(SUBSTITUTE(実質収支比率等に係る経年分析!F$47,"▲","-")),2)</f>
        <v>28.61</v>
      </c>
      <c r="C20" s="162">
        <f>ROUND(VALUE(SUBSTITUTE(実質収支比率等に係る経年分析!G$47,"▲","-")),2)</f>
        <v>27.01</v>
      </c>
      <c r="D20" s="162">
        <f>ROUND(VALUE(SUBSTITUTE(実質収支比率等に係る経年分析!H$47,"▲","-")),2)</f>
        <v>27.7</v>
      </c>
      <c r="E20" s="162">
        <f>ROUND(VALUE(SUBSTITUTE(実質収支比率等に係る経年分析!I$47,"▲","-")),2)</f>
        <v>27.45</v>
      </c>
      <c r="F20" s="162">
        <f>ROUND(VALUE(SUBSTITUTE(実質収支比率等に係る経年分析!J$47,"▲","-")),2)</f>
        <v>26.85</v>
      </c>
    </row>
    <row r="21" spans="1:11" x14ac:dyDescent="0.2">
      <c r="A21" s="162" t="s">
        <v>54</v>
      </c>
      <c r="B21" s="162">
        <f>IF(ISNUMBER(VALUE(SUBSTITUTE(実質収支比率等に係る経年分析!F$49,"▲","-"))),ROUND(VALUE(SUBSTITUTE(実質収支比率等に係る経年分析!F$49,"▲","-")),2),NA())</f>
        <v>1.55</v>
      </c>
      <c r="C21" s="162">
        <f>IF(ISNUMBER(VALUE(SUBSTITUTE(実質収支比率等に係る経年分析!G$49,"▲","-"))),ROUND(VALUE(SUBSTITUTE(実質収支比率等に係る経年分析!G$49,"▲","-")),2),NA())</f>
        <v>7.82</v>
      </c>
      <c r="D21" s="162">
        <f>IF(ISNUMBER(VALUE(SUBSTITUTE(実質収支比率等に係る経年分析!H$49,"▲","-"))),ROUND(VALUE(SUBSTITUTE(実質収支比率等に係る経年分析!H$49,"▲","-")),2),NA())</f>
        <v>7.7</v>
      </c>
      <c r="E21" s="162">
        <f>IF(ISNUMBER(VALUE(SUBSTITUTE(実質収支比率等に係る経年分析!I$49,"▲","-"))),ROUND(VALUE(SUBSTITUTE(実質収支比率等に係る経年分析!I$49,"▲","-")),2),NA())</f>
        <v>6.34</v>
      </c>
      <c r="F21" s="162">
        <f>IF(ISNUMBER(VALUE(SUBSTITUTE(実質収支比率等に係る経年分析!J$49,"▲","-"))),ROUND(VALUE(SUBSTITUTE(実質収支比率等に係る経年分析!J$49,"▲","-")),2),NA())</f>
        <v>5.64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10.199999999999999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4.53</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住宅新築資金等貸付事業特別会計</v>
      </c>
      <c r="B30" s="163">
        <f>IF(ROUND(VALUE(SUBSTITUTE(連結実質赤字比率に係る赤字・黒字の構成分析!F$40,"▲", "-")), 2) &lt; 0, ABS(ROUND(VALUE(SUBSTITUTE(連結実質赤字比率に係る赤字・黒字の構成分析!F$40,"▲", "-")), 2)), NA())</f>
        <v>0.19</v>
      </c>
      <c r="C30" s="163" t="e">
        <f>IF(ROUND(VALUE(SUBSTITUTE(連結実質赤字比率に係る赤字・黒字の構成分析!F$40,"▲", "-")), 2) &gt;= 0, ABS(ROUND(VALUE(SUBSTITUTE(連結実質赤字比率に係る赤字・黒字の構成分析!F$40,"▲", "-")), 2)), NA())</f>
        <v>#N/A</v>
      </c>
      <c r="D30" s="163">
        <f>IF(ROUND(VALUE(SUBSTITUTE(連結実質赤字比率に係る赤字・黒字の構成分析!G$40,"▲", "-")), 2) &lt; 0, ABS(ROUND(VALUE(SUBSTITUTE(連結実質赤字比率に係る赤字・黒字の構成分析!G$40,"▲", "-")), 2)), NA())</f>
        <v>0.08</v>
      </c>
      <c r="E30" s="163" t="e">
        <f>IF(ROUND(VALUE(SUBSTITUTE(連結実質赤字比率に係る赤字・黒字の構成分析!G$40,"▲", "-")), 2) &gt;= 0, ABS(ROUND(VALUE(SUBSTITUTE(連結実質赤字比率に係る赤字・黒字の構成分析!G$40,"▲", "-")), 2)), NA())</f>
        <v>#N/A</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介護サービス事業特別会計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1.1499999999999999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12.61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387</v>
      </c>
      <c r="E42" s="164"/>
      <c r="F42" s="164"/>
      <c r="G42" s="164">
        <f>'実質公債費比率（分子）の構造'!L$52</f>
        <v>386</v>
      </c>
      <c r="H42" s="164"/>
      <c r="I42" s="164"/>
      <c r="J42" s="164">
        <f>'実質公債費比率（分子）の構造'!M$52</f>
        <v>374</v>
      </c>
      <c r="K42" s="164"/>
      <c r="L42" s="164"/>
      <c r="M42" s="164">
        <f>'実質公債費比率（分子）の構造'!N$52</f>
        <v>341</v>
      </c>
      <c r="N42" s="164"/>
      <c r="O42" s="164"/>
      <c r="P42" s="164">
        <f>'実質公債費比率（分子）の構造'!O$52</f>
        <v>339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65</v>
      </c>
      <c r="C45" s="164"/>
      <c r="D45" s="164"/>
      <c r="E45" s="164">
        <f>'実質公債費比率（分子）の構造'!L$49</f>
        <v>63</v>
      </c>
      <c r="F45" s="164"/>
      <c r="G45" s="164"/>
      <c r="H45" s="164">
        <f>'実質公債費比率（分子）の構造'!M$49</f>
        <v>65</v>
      </c>
      <c r="I45" s="164"/>
      <c r="J45" s="164"/>
      <c r="K45" s="164">
        <f>'実質公債費比率（分子）の構造'!N$49</f>
        <v>37</v>
      </c>
      <c r="L45" s="164"/>
      <c r="M45" s="164"/>
      <c r="N45" s="164">
        <f>'実質公債費比率（分子）の構造'!O$49</f>
        <v>42</v>
      </c>
      <c r="O45" s="164"/>
      <c r="P45" s="164"/>
    </row>
    <row r="46" spans="1:16" x14ac:dyDescent="0.2">
      <c r="A46" s="164" t="s">
        <v>64</v>
      </c>
      <c r="B46" s="164">
        <f>'実質公債費比率（分子）の構造'!K$48</f>
        <v>67</v>
      </c>
      <c r="C46" s="164"/>
      <c r="D46" s="164"/>
      <c r="E46" s="164">
        <f>'実質公債費比率（分子）の構造'!L$48</f>
        <v>68</v>
      </c>
      <c r="F46" s="164"/>
      <c r="G46" s="164"/>
      <c r="H46" s="164">
        <f>'実質公債費比率（分子）の構造'!M$48</f>
        <v>62</v>
      </c>
      <c r="I46" s="164"/>
      <c r="J46" s="164"/>
      <c r="K46" s="164">
        <f>'実質公債費比率（分子）の構造'!N$48</f>
        <v>57</v>
      </c>
      <c r="L46" s="164"/>
      <c r="M46" s="164"/>
      <c r="N46" s="164">
        <f>'実質公債費比率（分子）の構造'!O$48</f>
        <v>27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433</v>
      </c>
      <c r="C49" s="164"/>
      <c r="D49" s="164"/>
      <c r="E49" s="164">
        <f>'実質公債費比率（分子）の構造'!L$45</f>
        <v>431</v>
      </c>
      <c r="F49" s="164"/>
      <c r="G49" s="164"/>
      <c r="H49" s="164">
        <f>'実質公債費比率（分子）の構造'!M$45</f>
        <v>445</v>
      </c>
      <c r="I49" s="164"/>
      <c r="J49" s="164"/>
      <c r="K49" s="164">
        <f>'実質公債費比率（分子）の構造'!N$45</f>
        <v>405</v>
      </c>
      <c r="L49" s="164"/>
      <c r="M49" s="164"/>
      <c r="N49" s="164">
        <f>'実質公債費比率（分子）の構造'!O$45</f>
        <v>376</v>
      </c>
      <c r="O49" s="164"/>
      <c r="P49" s="164"/>
    </row>
    <row r="50" spans="1:16" x14ac:dyDescent="0.2">
      <c r="A50" s="164" t="s">
        <v>67</v>
      </c>
      <c r="B50" s="164" t="e">
        <f>NA()</f>
        <v>#N/A</v>
      </c>
      <c r="C50" s="164">
        <f>IF(ISNUMBER('実質公債費比率（分子）の構造'!K$53),'実質公債費比率（分子）の構造'!K$53,NA())</f>
        <v>178</v>
      </c>
      <c r="D50" s="164" t="e">
        <f>NA()</f>
        <v>#N/A</v>
      </c>
      <c r="E50" s="164" t="e">
        <f>NA()</f>
        <v>#N/A</v>
      </c>
      <c r="F50" s="164">
        <f>IF(ISNUMBER('実質公債費比率（分子）の構造'!L$53),'実質公債費比率（分子）の構造'!L$53,NA())</f>
        <v>176</v>
      </c>
      <c r="G50" s="164" t="e">
        <f>NA()</f>
        <v>#N/A</v>
      </c>
      <c r="H50" s="164" t="e">
        <f>NA()</f>
        <v>#N/A</v>
      </c>
      <c r="I50" s="164">
        <f>IF(ISNUMBER('実質公債費比率（分子）の構造'!M$53),'実質公債費比率（分子）の構造'!M$53,NA())</f>
        <v>198</v>
      </c>
      <c r="J50" s="164" t="e">
        <f>NA()</f>
        <v>#N/A</v>
      </c>
      <c r="K50" s="164" t="e">
        <f>NA()</f>
        <v>#N/A</v>
      </c>
      <c r="L50" s="164">
        <f>IF(ISNUMBER('実質公債費比率（分子）の構造'!N$53),'実質公債費比率（分子）の構造'!N$53,NA())</f>
        <v>158</v>
      </c>
      <c r="M50" s="164" t="e">
        <f>NA()</f>
        <v>#N/A</v>
      </c>
      <c r="N50" s="164" t="e">
        <f>NA()</f>
        <v>#N/A</v>
      </c>
      <c r="O50" s="164">
        <f>IF(ISNUMBER('実質公債費比率（分子）の構造'!O$53),'実質公債費比率（分子）の構造'!O$53,NA())</f>
        <v>106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4106</v>
      </c>
      <c r="E56" s="163"/>
      <c r="F56" s="163"/>
      <c r="G56" s="163">
        <f>'将来負担比率（分子）の構造'!J$52</f>
        <v>3982</v>
      </c>
      <c r="H56" s="163"/>
      <c r="I56" s="163"/>
      <c r="J56" s="163">
        <f>'将来負担比率（分子）の構造'!K$52</f>
        <v>3780</v>
      </c>
      <c r="K56" s="163"/>
      <c r="L56" s="163"/>
      <c r="M56" s="163">
        <f>'将来負担比率（分子）の構造'!L$52</f>
        <v>3630</v>
      </c>
      <c r="N56" s="163"/>
      <c r="O56" s="163"/>
      <c r="P56" s="163">
        <f>'将来負担比率（分子）の構造'!M$52</f>
        <v>3696</v>
      </c>
    </row>
    <row r="57" spans="1:16" x14ac:dyDescent="0.2">
      <c r="A57" s="163" t="s">
        <v>42</v>
      </c>
      <c r="B57" s="163"/>
      <c r="C57" s="163"/>
      <c r="D57" s="163">
        <f>'将来負担比率（分子）の構造'!I$51</f>
        <v>112</v>
      </c>
      <c r="E57" s="163"/>
      <c r="F57" s="163"/>
      <c r="G57" s="163">
        <f>'将来負担比率（分子）の構造'!J$51</f>
        <v>75</v>
      </c>
      <c r="H57" s="163"/>
      <c r="I57" s="163"/>
      <c r="J57" s="163">
        <f>'将来負担比率（分子）の構造'!K$51</f>
        <v>58</v>
      </c>
      <c r="K57" s="163"/>
      <c r="L57" s="163"/>
      <c r="M57" s="163">
        <f>'将来負担比率（分子）の構造'!L$51</f>
        <v>50</v>
      </c>
      <c r="N57" s="163"/>
      <c r="O57" s="163"/>
      <c r="P57" s="163">
        <f>'将来負担比率（分子）の構造'!M$51</f>
        <v>54</v>
      </c>
    </row>
    <row r="58" spans="1:16" x14ac:dyDescent="0.2">
      <c r="A58" s="163" t="s">
        <v>41</v>
      </c>
      <c r="B58" s="163"/>
      <c r="C58" s="163"/>
      <c r="D58" s="163">
        <f>'将来負担比率（分子）の構造'!I$50</f>
        <v>3271</v>
      </c>
      <c r="E58" s="163"/>
      <c r="F58" s="163"/>
      <c r="G58" s="163">
        <f>'将来負担比率（分子）の構造'!J$50</f>
        <v>3342</v>
      </c>
      <c r="H58" s="163"/>
      <c r="I58" s="163"/>
      <c r="J58" s="163">
        <f>'将来負担比率（分子）の構造'!K$50</f>
        <v>3361</v>
      </c>
      <c r="K58" s="163"/>
      <c r="L58" s="163"/>
      <c r="M58" s="163">
        <f>'将来負担比率（分子）の構造'!L$50</f>
        <v>3378</v>
      </c>
      <c r="N58" s="163"/>
      <c r="O58" s="163"/>
      <c r="P58" s="163">
        <f>'将来負担比率（分子）の構造'!M$50</f>
        <v>3398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f>'将来負担比率（分子）の構造'!J$46</f>
        <v>377</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368</v>
      </c>
      <c r="C62" s="163"/>
      <c r="D62" s="163"/>
      <c r="E62" s="163">
        <f>'将来負担比率（分子）の構造'!J$45</f>
        <v>378</v>
      </c>
      <c r="F62" s="163"/>
      <c r="G62" s="163"/>
      <c r="H62" s="163">
        <f>'将来負担比率（分子）の構造'!K$45</f>
        <v>351</v>
      </c>
      <c r="I62" s="163"/>
      <c r="J62" s="163"/>
      <c r="K62" s="163">
        <f>'将来負担比率（分子）の構造'!L$45</f>
        <v>278</v>
      </c>
      <c r="L62" s="163"/>
      <c r="M62" s="163"/>
      <c r="N62" s="163">
        <f>'将来負担比率（分子）の構造'!M$45</f>
        <v>340</v>
      </c>
      <c r="O62" s="163"/>
      <c r="P62" s="163"/>
    </row>
    <row r="63" spans="1:16" x14ac:dyDescent="0.2">
      <c r="A63" s="163" t="s">
        <v>34</v>
      </c>
      <c r="B63" s="163">
        <f>'将来負担比率（分子）の構造'!I$44</f>
        <v>430</v>
      </c>
      <c r="C63" s="163"/>
      <c r="D63" s="163"/>
      <c r="E63" s="163">
        <f>'将来負担比率（分子）の構造'!J$44</f>
        <v>336</v>
      </c>
      <c r="F63" s="163"/>
      <c r="G63" s="163"/>
      <c r="H63" s="163">
        <f>'将来負担比率（分子）の構造'!K$44</f>
        <v>296</v>
      </c>
      <c r="I63" s="163"/>
      <c r="J63" s="163"/>
      <c r="K63" s="163">
        <f>'将来負担比率（分子）の構造'!L$44</f>
        <v>281</v>
      </c>
      <c r="L63" s="163"/>
      <c r="M63" s="163"/>
      <c r="N63" s="163">
        <f>'将来負担比率（分子）の構造'!M$44</f>
        <v>263</v>
      </c>
      <c r="O63" s="163"/>
      <c r="P63" s="163"/>
    </row>
    <row r="64" spans="1:16" x14ac:dyDescent="0.2">
      <c r="A64" s="163" t="s">
        <v>33</v>
      </c>
      <c r="B64" s="163">
        <f>'将来負担比率（分子）の構造'!I$43</f>
        <v>540</v>
      </c>
      <c r="C64" s="163"/>
      <c r="D64" s="163"/>
      <c r="E64" s="163">
        <f>'将来負担比率（分子）の構造'!J$43</f>
        <v>548</v>
      </c>
      <c r="F64" s="163"/>
      <c r="G64" s="163"/>
      <c r="H64" s="163">
        <f>'将来負担比率（分子）の構造'!K$43</f>
        <v>566</v>
      </c>
      <c r="I64" s="163"/>
      <c r="J64" s="163"/>
      <c r="K64" s="163">
        <f>'将来負担比率（分子）の構造'!L$43</f>
        <v>579</v>
      </c>
      <c r="L64" s="163"/>
      <c r="M64" s="163"/>
      <c r="N64" s="163">
        <f>'将来負担比率（分子）の構造'!M$43</f>
        <v>483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4754</v>
      </c>
      <c r="C66" s="163"/>
      <c r="D66" s="163"/>
      <c r="E66" s="163">
        <f>'将来負担比率（分子）の構造'!J$41</f>
        <v>4849</v>
      </c>
      <c r="F66" s="163"/>
      <c r="G66" s="163"/>
      <c r="H66" s="163">
        <f>'将来負担比率（分子）の構造'!K$41</f>
        <v>4460</v>
      </c>
      <c r="I66" s="163"/>
      <c r="J66" s="163"/>
      <c r="K66" s="163">
        <f>'将来負担比率（分子）の構造'!L$41</f>
        <v>4201</v>
      </c>
      <c r="L66" s="163"/>
      <c r="M66" s="163"/>
      <c r="N66" s="163">
        <f>'将来負担比率（分子）の構造'!M$41</f>
        <v>4544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772</v>
      </c>
      <c r="C72" s="167">
        <f>基金残高に係る経年分析!G55</f>
        <v>772</v>
      </c>
      <c r="D72" s="167">
        <f>基金残高に係る経年分析!H55</f>
        <v>773</v>
      </c>
    </row>
    <row r="73" spans="1:16" x14ac:dyDescent="0.2">
      <c r="A73" s="166" t="s">
        <v>74</v>
      </c>
      <c r="B73" s="167">
        <f>基金残高に係る経年分析!F56</f>
        <v>1861</v>
      </c>
      <c r="C73" s="167">
        <f>基金残高に係る経年分析!G56</f>
        <v>1877</v>
      </c>
      <c r="D73" s="167">
        <f>基金残高に係る経年分析!H56</f>
        <v>1896</v>
      </c>
    </row>
    <row r="74" spans="1:16" x14ac:dyDescent="0.2">
      <c r="A74" s="166" t="s">
        <v>75</v>
      </c>
      <c r="B74" s="167">
        <f>基金残高に係る経年分析!F57</f>
        <v>1227</v>
      </c>
      <c r="C74" s="167">
        <f>基金残高に係る経年分析!G57</f>
        <v>1866</v>
      </c>
      <c r="D74" s="167">
        <f>基金残高に係る経年分析!H57</f>
        <v>1892</v>
      </c>
    </row>
  </sheetData>
  <sheetProtection algorithmName="SHA-512" hashValue="p2Fg7UC3fsop2kkc1oIFDMUv4xzA3n9kfJC5RJ6tyfdU3HiPpJxy4usOy7YrvV2+/7muI+xf2QD+f7UTcZrmQg==" saltValue="MwfKcjg7PF46XnTPmz2M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1162237</v>
      </c>
      <c r="S5" s="613"/>
      <c r="T5" s="613"/>
      <c r="U5" s="613"/>
      <c r="V5" s="613"/>
      <c r="W5" s="613"/>
      <c r="X5" s="613"/>
      <c r="Y5" s="614"/>
      <c r="Z5" s="615">
        <v>20</v>
      </c>
      <c r="AA5" s="615"/>
      <c r="AB5" s="615"/>
      <c r="AC5" s="615"/>
      <c r="AD5" s="616">
        <v>1162237</v>
      </c>
      <c r="AE5" s="616"/>
      <c r="AF5" s="616"/>
      <c r="AG5" s="616"/>
      <c r="AH5" s="616"/>
      <c r="AI5" s="616"/>
      <c r="AJ5" s="616"/>
      <c r="AK5" s="616"/>
      <c r="AL5" s="617">
        <v>39.4</v>
      </c>
      <c r="AM5" s="618"/>
      <c r="AN5" s="618"/>
      <c r="AO5" s="619"/>
      <c r="AP5" s="609" t="s">
        <v>216</v>
      </c>
      <c r="AQ5" s="610"/>
      <c r="AR5" s="610"/>
      <c r="AS5" s="610"/>
      <c r="AT5" s="610"/>
      <c r="AU5" s="610"/>
      <c r="AV5" s="610"/>
      <c r="AW5" s="610"/>
      <c r="AX5" s="610"/>
      <c r="AY5" s="610"/>
      <c r="AZ5" s="610"/>
      <c r="BA5" s="610"/>
      <c r="BB5" s="610"/>
      <c r="BC5" s="610"/>
      <c r="BD5" s="610"/>
      <c r="BE5" s="610"/>
      <c r="BF5" s="611"/>
      <c r="BG5" s="623">
        <v>1162237</v>
      </c>
      <c r="BH5" s="624"/>
      <c r="BI5" s="624"/>
      <c r="BJ5" s="624"/>
      <c r="BK5" s="624"/>
      <c r="BL5" s="624"/>
      <c r="BM5" s="624"/>
      <c r="BN5" s="625"/>
      <c r="BO5" s="626">
        <v>100</v>
      </c>
      <c r="BP5" s="626"/>
      <c r="BQ5" s="626"/>
      <c r="BR5" s="626"/>
      <c r="BS5" s="627">
        <v>31564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26793</v>
      </c>
      <c r="S6" s="624"/>
      <c r="T6" s="624"/>
      <c r="U6" s="624"/>
      <c r="V6" s="624"/>
      <c r="W6" s="624"/>
      <c r="X6" s="624"/>
      <c r="Y6" s="625"/>
      <c r="Z6" s="626">
        <v>0.5</v>
      </c>
      <c r="AA6" s="626"/>
      <c r="AB6" s="626"/>
      <c r="AC6" s="626"/>
      <c r="AD6" s="627">
        <v>26793</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1162237</v>
      </c>
      <c r="BH6" s="624"/>
      <c r="BI6" s="624"/>
      <c r="BJ6" s="624"/>
      <c r="BK6" s="624"/>
      <c r="BL6" s="624"/>
      <c r="BM6" s="624"/>
      <c r="BN6" s="625"/>
      <c r="BO6" s="626">
        <v>100</v>
      </c>
      <c r="BP6" s="626"/>
      <c r="BQ6" s="626"/>
      <c r="BR6" s="626"/>
      <c r="BS6" s="627">
        <v>31564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84099</v>
      </c>
      <c r="CS6" s="624"/>
      <c r="CT6" s="624"/>
      <c r="CU6" s="624"/>
      <c r="CV6" s="624"/>
      <c r="CW6" s="624"/>
      <c r="CX6" s="624"/>
      <c r="CY6" s="625"/>
      <c r="CZ6" s="617">
        <v>1.6</v>
      </c>
      <c r="DA6" s="618"/>
      <c r="DB6" s="618"/>
      <c r="DC6" s="634"/>
      <c r="DD6" s="632">
        <v>3296</v>
      </c>
      <c r="DE6" s="624"/>
      <c r="DF6" s="624"/>
      <c r="DG6" s="624"/>
      <c r="DH6" s="624"/>
      <c r="DI6" s="624"/>
      <c r="DJ6" s="624"/>
      <c r="DK6" s="624"/>
      <c r="DL6" s="624"/>
      <c r="DM6" s="624"/>
      <c r="DN6" s="624"/>
      <c r="DO6" s="624"/>
      <c r="DP6" s="625"/>
      <c r="DQ6" s="632">
        <v>84099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562</v>
      </c>
      <c r="S7" s="624"/>
      <c r="T7" s="624"/>
      <c r="U7" s="624"/>
      <c r="V7" s="624"/>
      <c r="W7" s="624"/>
      <c r="X7" s="624"/>
      <c r="Y7" s="625"/>
      <c r="Z7" s="626">
        <v>0</v>
      </c>
      <c r="AA7" s="626"/>
      <c r="AB7" s="626"/>
      <c r="AC7" s="626"/>
      <c r="AD7" s="627">
        <v>562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463668</v>
      </c>
      <c r="BH7" s="624"/>
      <c r="BI7" s="624"/>
      <c r="BJ7" s="624"/>
      <c r="BK7" s="624"/>
      <c r="BL7" s="624"/>
      <c r="BM7" s="624"/>
      <c r="BN7" s="625"/>
      <c r="BO7" s="626">
        <v>39.9</v>
      </c>
      <c r="BP7" s="626"/>
      <c r="BQ7" s="626"/>
      <c r="BR7" s="626"/>
      <c r="BS7" s="627">
        <v>31564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736096</v>
      </c>
      <c r="CS7" s="624"/>
      <c r="CT7" s="624"/>
      <c r="CU7" s="624"/>
      <c r="CV7" s="624"/>
      <c r="CW7" s="624"/>
      <c r="CX7" s="624"/>
      <c r="CY7" s="625"/>
      <c r="CZ7" s="626">
        <v>13.6</v>
      </c>
      <c r="DA7" s="626"/>
      <c r="DB7" s="626"/>
      <c r="DC7" s="626"/>
      <c r="DD7" s="632">
        <v>5347</v>
      </c>
      <c r="DE7" s="624"/>
      <c r="DF7" s="624"/>
      <c r="DG7" s="624"/>
      <c r="DH7" s="624"/>
      <c r="DI7" s="624"/>
      <c r="DJ7" s="624"/>
      <c r="DK7" s="624"/>
      <c r="DL7" s="624"/>
      <c r="DM7" s="624"/>
      <c r="DN7" s="624"/>
      <c r="DO7" s="624"/>
      <c r="DP7" s="625"/>
      <c r="DQ7" s="632">
        <v>633576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16512</v>
      </c>
      <c r="S8" s="624"/>
      <c r="T8" s="624"/>
      <c r="U8" s="624"/>
      <c r="V8" s="624"/>
      <c r="W8" s="624"/>
      <c r="X8" s="624"/>
      <c r="Y8" s="625"/>
      <c r="Z8" s="626">
        <v>0.3</v>
      </c>
      <c r="AA8" s="626"/>
      <c r="AB8" s="626"/>
      <c r="AC8" s="626"/>
      <c r="AD8" s="627">
        <v>16512</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11818</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1573964</v>
      </c>
      <c r="CS8" s="624"/>
      <c r="CT8" s="624"/>
      <c r="CU8" s="624"/>
      <c r="CV8" s="624"/>
      <c r="CW8" s="624"/>
      <c r="CX8" s="624"/>
      <c r="CY8" s="625"/>
      <c r="CZ8" s="626">
        <v>29.1</v>
      </c>
      <c r="DA8" s="626"/>
      <c r="DB8" s="626"/>
      <c r="DC8" s="626"/>
      <c r="DD8" s="632">
        <v>73770</v>
      </c>
      <c r="DE8" s="624"/>
      <c r="DF8" s="624"/>
      <c r="DG8" s="624"/>
      <c r="DH8" s="624"/>
      <c r="DI8" s="624"/>
      <c r="DJ8" s="624"/>
      <c r="DK8" s="624"/>
      <c r="DL8" s="624"/>
      <c r="DM8" s="624"/>
      <c r="DN8" s="624"/>
      <c r="DO8" s="624"/>
      <c r="DP8" s="625"/>
      <c r="DQ8" s="632">
        <v>824021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21632</v>
      </c>
      <c r="S9" s="624"/>
      <c r="T9" s="624"/>
      <c r="U9" s="624"/>
      <c r="V9" s="624"/>
      <c r="W9" s="624"/>
      <c r="X9" s="624"/>
      <c r="Y9" s="625"/>
      <c r="Z9" s="626">
        <v>0.4</v>
      </c>
      <c r="AA9" s="626"/>
      <c r="AB9" s="626"/>
      <c r="AC9" s="626"/>
      <c r="AD9" s="627">
        <v>21632</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323974</v>
      </c>
      <c r="BH9" s="624"/>
      <c r="BI9" s="624"/>
      <c r="BJ9" s="624"/>
      <c r="BK9" s="624"/>
      <c r="BL9" s="624"/>
      <c r="BM9" s="624"/>
      <c r="BN9" s="625"/>
      <c r="BO9" s="626">
        <v>27.9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922837</v>
      </c>
      <c r="CS9" s="624"/>
      <c r="CT9" s="624"/>
      <c r="CU9" s="624"/>
      <c r="CV9" s="624"/>
      <c r="CW9" s="624"/>
      <c r="CX9" s="624"/>
      <c r="CY9" s="625"/>
      <c r="CZ9" s="626">
        <v>17.100000000000001</v>
      </c>
      <c r="DA9" s="626"/>
      <c r="DB9" s="626"/>
      <c r="DC9" s="626"/>
      <c r="DD9" s="632">
        <v>8889</v>
      </c>
      <c r="DE9" s="624"/>
      <c r="DF9" s="624"/>
      <c r="DG9" s="624"/>
      <c r="DH9" s="624"/>
      <c r="DI9" s="624"/>
      <c r="DJ9" s="624"/>
      <c r="DK9" s="624"/>
      <c r="DL9" s="624"/>
      <c r="DM9" s="624"/>
      <c r="DN9" s="624"/>
      <c r="DO9" s="624"/>
      <c r="DP9" s="625"/>
      <c r="DQ9" s="632">
        <v>295797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24561</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203190</v>
      </c>
      <c r="S11" s="624"/>
      <c r="T11" s="624"/>
      <c r="U11" s="624"/>
      <c r="V11" s="624"/>
      <c r="W11" s="624"/>
      <c r="X11" s="624"/>
      <c r="Y11" s="625"/>
      <c r="Z11" s="628">
        <v>3.5</v>
      </c>
      <c r="AA11" s="629"/>
      <c r="AB11" s="629"/>
      <c r="AC11" s="635"/>
      <c r="AD11" s="632">
        <v>203190</v>
      </c>
      <c r="AE11" s="624"/>
      <c r="AF11" s="624"/>
      <c r="AG11" s="624"/>
      <c r="AH11" s="624"/>
      <c r="AI11" s="624"/>
      <c r="AJ11" s="624"/>
      <c r="AK11" s="625"/>
      <c r="AL11" s="628">
        <v>6.9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103315</v>
      </c>
      <c r="BH11" s="624"/>
      <c r="BI11" s="624"/>
      <c r="BJ11" s="624"/>
      <c r="BK11" s="624"/>
      <c r="BL11" s="624"/>
      <c r="BM11" s="624"/>
      <c r="BN11" s="625"/>
      <c r="BO11" s="626">
        <v>8.9</v>
      </c>
      <c r="BP11" s="626"/>
      <c r="BQ11" s="626"/>
      <c r="BR11" s="626"/>
      <c r="BS11" s="627">
        <v>31564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34645</v>
      </c>
      <c r="CS11" s="624"/>
      <c r="CT11" s="624"/>
      <c r="CU11" s="624"/>
      <c r="CV11" s="624"/>
      <c r="CW11" s="624"/>
      <c r="CX11" s="624"/>
      <c r="CY11" s="625"/>
      <c r="CZ11" s="626">
        <v>0.6</v>
      </c>
      <c r="DA11" s="626"/>
      <c r="DB11" s="626"/>
      <c r="DC11" s="626"/>
      <c r="DD11" s="632">
        <v>15762</v>
      </c>
      <c r="DE11" s="624"/>
      <c r="DF11" s="624"/>
      <c r="DG11" s="624"/>
      <c r="DH11" s="624"/>
      <c r="DI11" s="624"/>
      <c r="DJ11" s="624"/>
      <c r="DK11" s="624"/>
      <c r="DL11" s="624"/>
      <c r="DM11" s="624"/>
      <c r="DN11" s="624"/>
      <c r="DO11" s="624"/>
      <c r="DP11" s="625"/>
      <c r="DQ11" s="632">
        <v>19306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643514</v>
      </c>
      <c r="BH12" s="624"/>
      <c r="BI12" s="624"/>
      <c r="BJ12" s="624"/>
      <c r="BK12" s="624"/>
      <c r="BL12" s="624"/>
      <c r="BM12" s="624"/>
      <c r="BN12" s="625"/>
      <c r="BO12" s="626">
        <v>55.4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48125</v>
      </c>
      <c r="CS12" s="624"/>
      <c r="CT12" s="624"/>
      <c r="CU12" s="624"/>
      <c r="CV12" s="624"/>
      <c r="CW12" s="624"/>
      <c r="CX12" s="624"/>
      <c r="CY12" s="625"/>
      <c r="CZ12" s="626">
        <v>0.9</v>
      </c>
      <c r="DA12" s="626"/>
      <c r="DB12" s="626"/>
      <c r="DC12" s="626"/>
      <c r="DD12" s="632">
        <v>187</v>
      </c>
      <c r="DE12" s="624"/>
      <c r="DF12" s="624"/>
      <c r="DG12" s="624"/>
      <c r="DH12" s="624"/>
      <c r="DI12" s="624"/>
      <c r="DJ12" s="624"/>
      <c r="DK12" s="624"/>
      <c r="DL12" s="624"/>
      <c r="DM12" s="624"/>
      <c r="DN12" s="624"/>
      <c r="DO12" s="624"/>
      <c r="DP12" s="625"/>
      <c r="DQ12" s="632">
        <v>43762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643514</v>
      </c>
      <c r="BH13" s="624"/>
      <c r="BI13" s="624"/>
      <c r="BJ13" s="624"/>
      <c r="BK13" s="624"/>
      <c r="BL13" s="624"/>
      <c r="BM13" s="624"/>
      <c r="BN13" s="625"/>
      <c r="BO13" s="626">
        <v>55.4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694253</v>
      </c>
      <c r="CS13" s="624"/>
      <c r="CT13" s="624"/>
      <c r="CU13" s="624"/>
      <c r="CV13" s="624"/>
      <c r="CW13" s="624"/>
      <c r="CX13" s="624"/>
      <c r="CY13" s="625"/>
      <c r="CZ13" s="626">
        <v>12.9</v>
      </c>
      <c r="DA13" s="626"/>
      <c r="DB13" s="626"/>
      <c r="DC13" s="626"/>
      <c r="DD13" s="632">
        <v>483158</v>
      </c>
      <c r="DE13" s="624"/>
      <c r="DF13" s="624"/>
      <c r="DG13" s="624"/>
      <c r="DH13" s="624"/>
      <c r="DI13" s="624"/>
      <c r="DJ13" s="624"/>
      <c r="DK13" s="624"/>
      <c r="DL13" s="624"/>
      <c r="DM13" s="624"/>
      <c r="DN13" s="624"/>
      <c r="DO13" s="624"/>
      <c r="DP13" s="625"/>
      <c r="DQ13" s="632">
        <v>305482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26492</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184814</v>
      </c>
      <c r="CS14" s="624"/>
      <c r="CT14" s="624"/>
      <c r="CU14" s="624"/>
      <c r="CV14" s="624"/>
      <c r="CW14" s="624"/>
      <c r="CX14" s="624"/>
      <c r="CY14" s="625"/>
      <c r="CZ14" s="626">
        <v>3.4</v>
      </c>
      <c r="DA14" s="626"/>
      <c r="DB14" s="626"/>
      <c r="DC14" s="626"/>
      <c r="DD14" s="632">
        <v>795</v>
      </c>
      <c r="DE14" s="624"/>
      <c r="DF14" s="624"/>
      <c r="DG14" s="624"/>
      <c r="DH14" s="624"/>
      <c r="DI14" s="624"/>
      <c r="DJ14" s="624"/>
      <c r="DK14" s="624"/>
      <c r="DL14" s="624"/>
      <c r="DM14" s="624"/>
      <c r="DN14" s="624"/>
      <c r="DO14" s="624"/>
      <c r="DP14" s="625"/>
      <c r="DQ14" s="632">
        <v>182976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4524</v>
      </c>
      <c r="S15" s="624"/>
      <c r="T15" s="624"/>
      <c r="U15" s="624"/>
      <c r="V15" s="624"/>
      <c r="W15" s="624"/>
      <c r="X15" s="624"/>
      <c r="Y15" s="625"/>
      <c r="Z15" s="626">
        <v>0.1</v>
      </c>
      <c r="AA15" s="626"/>
      <c r="AB15" s="626"/>
      <c r="AC15" s="626"/>
      <c r="AD15" s="627">
        <v>4524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28563</v>
      </c>
      <c r="BH15" s="624"/>
      <c r="BI15" s="624"/>
      <c r="BJ15" s="624"/>
      <c r="BK15" s="624"/>
      <c r="BL15" s="624"/>
      <c r="BM15" s="624"/>
      <c r="BN15" s="625"/>
      <c r="BO15" s="626">
        <v>2.5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594028</v>
      </c>
      <c r="CS15" s="624"/>
      <c r="CT15" s="624"/>
      <c r="CU15" s="624"/>
      <c r="CV15" s="624"/>
      <c r="CW15" s="624"/>
      <c r="CX15" s="624"/>
      <c r="CY15" s="625"/>
      <c r="CZ15" s="626">
        <v>11</v>
      </c>
      <c r="DA15" s="626"/>
      <c r="DB15" s="626"/>
      <c r="DC15" s="626"/>
      <c r="DD15" s="632">
        <v>22896</v>
      </c>
      <c r="DE15" s="624"/>
      <c r="DF15" s="624"/>
      <c r="DG15" s="624"/>
      <c r="DH15" s="624"/>
      <c r="DI15" s="624"/>
      <c r="DJ15" s="624"/>
      <c r="DK15" s="624"/>
      <c r="DL15" s="624"/>
      <c r="DM15" s="624"/>
      <c r="DN15" s="624"/>
      <c r="DO15" s="624"/>
      <c r="DP15" s="625"/>
      <c r="DQ15" s="632">
        <v>516422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16363</v>
      </c>
      <c r="S16" s="624"/>
      <c r="T16" s="624"/>
      <c r="U16" s="624"/>
      <c r="V16" s="624"/>
      <c r="W16" s="624"/>
      <c r="X16" s="624"/>
      <c r="Y16" s="625"/>
      <c r="Z16" s="626">
        <v>0.3</v>
      </c>
      <c r="AA16" s="626"/>
      <c r="AB16" s="626"/>
      <c r="AC16" s="626"/>
      <c r="AD16" s="627">
        <v>16363</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42126</v>
      </c>
      <c r="S17" s="624"/>
      <c r="T17" s="624"/>
      <c r="U17" s="624"/>
      <c r="V17" s="624"/>
      <c r="W17" s="624"/>
      <c r="X17" s="624"/>
      <c r="Y17" s="625"/>
      <c r="Z17" s="626">
        <v>0.7</v>
      </c>
      <c r="AA17" s="626"/>
      <c r="AB17" s="626"/>
      <c r="AC17" s="626"/>
      <c r="AD17" s="627">
        <v>42126</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528041</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514085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6177</v>
      </c>
      <c r="S18" s="624"/>
      <c r="T18" s="624"/>
      <c r="U18" s="624"/>
      <c r="V18" s="624"/>
      <c r="W18" s="624"/>
      <c r="X18" s="624"/>
      <c r="Y18" s="625"/>
      <c r="Z18" s="626">
        <v>0.1</v>
      </c>
      <c r="AA18" s="626"/>
      <c r="AB18" s="626"/>
      <c r="AC18" s="626"/>
      <c r="AD18" s="627">
        <v>6177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33729</v>
      </c>
      <c r="S19" s="624"/>
      <c r="T19" s="624"/>
      <c r="U19" s="624"/>
      <c r="V19" s="624"/>
      <c r="W19" s="624"/>
      <c r="X19" s="624"/>
      <c r="Y19" s="625"/>
      <c r="Z19" s="626">
        <v>0.6</v>
      </c>
      <c r="AA19" s="626"/>
      <c r="AB19" s="626"/>
      <c r="AC19" s="626"/>
      <c r="AD19" s="627">
        <v>33729</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2220</v>
      </c>
      <c r="S20" s="624"/>
      <c r="T20" s="624"/>
      <c r="U20" s="624"/>
      <c r="V20" s="624"/>
      <c r="W20" s="624"/>
      <c r="X20" s="624"/>
      <c r="Y20" s="625"/>
      <c r="Z20" s="626">
        <v>0</v>
      </c>
      <c r="AA20" s="626"/>
      <c r="AB20" s="626"/>
      <c r="AC20" s="626"/>
      <c r="AD20" s="627">
        <v>2220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5400902</v>
      </c>
      <c r="CS20" s="624"/>
      <c r="CT20" s="624"/>
      <c r="CU20" s="624"/>
      <c r="CV20" s="624"/>
      <c r="CW20" s="624"/>
      <c r="CX20" s="624"/>
      <c r="CY20" s="625"/>
      <c r="CZ20" s="626">
        <v>100</v>
      </c>
      <c r="DA20" s="626"/>
      <c r="DB20" s="626"/>
      <c r="DC20" s="626"/>
      <c r="DD20" s="632">
        <v>614100</v>
      </c>
      <c r="DE20" s="624"/>
      <c r="DF20" s="624"/>
      <c r="DG20" s="624"/>
      <c r="DH20" s="624"/>
      <c r="DI20" s="624"/>
      <c r="DJ20" s="624"/>
      <c r="DK20" s="624"/>
      <c r="DL20" s="624"/>
      <c r="DM20" s="624"/>
      <c r="DN20" s="624"/>
      <c r="DO20" s="624"/>
      <c r="DP20" s="625"/>
      <c r="DQ20" s="632">
        <v>3419526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1779801</v>
      </c>
      <c r="S21" s="624"/>
      <c r="T21" s="624"/>
      <c r="U21" s="624"/>
      <c r="V21" s="624"/>
      <c r="W21" s="624"/>
      <c r="X21" s="624"/>
      <c r="Y21" s="625"/>
      <c r="Z21" s="626">
        <v>30.6</v>
      </c>
      <c r="AA21" s="626"/>
      <c r="AB21" s="626"/>
      <c r="AC21" s="626"/>
      <c r="AD21" s="627">
        <v>1448204</v>
      </c>
      <c r="AE21" s="627"/>
      <c r="AF21" s="627"/>
      <c r="AG21" s="627"/>
      <c r="AH21" s="627"/>
      <c r="AI21" s="627"/>
      <c r="AJ21" s="627"/>
      <c r="AK21" s="627"/>
      <c r="AL21" s="628">
        <v>49.1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1448204</v>
      </c>
      <c r="S22" s="624"/>
      <c r="T22" s="624"/>
      <c r="U22" s="624"/>
      <c r="V22" s="624"/>
      <c r="W22" s="624"/>
      <c r="X22" s="624"/>
      <c r="Y22" s="625"/>
      <c r="Z22" s="626">
        <v>24.9</v>
      </c>
      <c r="AA22" s="626"/>
      <c r="AB22" s="626"/>
      <c r="AC22" s="626"/>
      <c r="AD22" s="627">
        <v>1448204</v>
      </c>
      <c r="AE22" s="627"/>
      <c r="AF22" s="627"/>
      <c r="AG22" s="627"/>
      <c r="AH22" s="627"/>
      <c r="AI22" s="627"/>
      <c r="AJ22" s="627"/>
      <c r="AK22" s="627"/>
      <c r="AL22" s="628">
        <v>49.1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331597</v>
      </c>
      <c r="S23" s="624"/>
      <c r="T23" s="624"/>
      <c r="U23" s="624"/>
      <c r="V23" s="624"/>
      <c r="W23" s="624"/>
      <c r="X23" s="624"/>
      <c r="Y23" s="625"/>
      <c r="Z23" s="626">
        <v>5.7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2284223</v>
      </c>
      <c r="CS24" s="613"/>
      <c r="CT24" s="613"/>
      <c r="CU24" s="613"/>
      <c r="CV24" s="613"/>
      <c r="CW24" s="613"/>
      <c r="CX24" s="613"/>
      <c r="CY24" s="614"/>
      <c r="CZ24" s="617">
        <v>42.3</v>
      </c>
      <c r="DA24" s="618"/>
      <c r="DB24" s="618"/>
      <c r="DC24" s="634"/>
      <c r="DD24" s="658">
        <v>1671343</v>
      </c>
      <c r="DE24" s="613"/>
      <c r="DF24" s="613"/>
      <c r="DG24" s="613"/>
      <c r="DH24" s="613"/>
      <c r="DI24" s="613"/>
      <c r="DJ24" s="613"/>
      <c r="DK24" s="614"/>
      <c r="DL24" s="658">
        <v>1373677</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3273740</v>
      </c>
      <c r="S25" s="624"/>
      <c r="T25" s="624"/>
      <c r="U25" s="624"/>
      <c r="V25" s="624"/>
      <c r="W25" s="624"/>
      <c r="X25" s="624"/>
      <c r="Y25" s="625"/>
      <c r="Z25" s="626">
        <v>56.2</v>
      </c>
      <c r="AA25" s="626"/>
      <c r="AB25" s="626"/>
      <c r="AC25" s="626"/>
      <c r="AD25" s="627">
        <v>2942143</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930423</v>
      </c>
      <c r="CS25" s="655"/>
      <c r="CT25" s="655"/>
      <c r="CU25" s="655"/>
      <c r="CV25" s="655"/>
      <c r="CW25" s="655"/>
      <c r="CX25" s="655"/>
      <c r="CY25" s="656"/>
      <c r="CZ25" s="628">
        <v>17.2</v>
      </c>
      <c r="DA25" s="653"/>
      <c r="DB25" s="653"/>
      <c r="DC25" s="657"/>
      <c r="DD25" s="632">
        <v>856970</v>
      </c>
      <c r="DE25" s="655"/>
      <c r="DF25" s="655"/>
      <c r="DG25" s="655"/>
      <c r="DH25" s="655"/>
      <c r="DI25" s="655"/>
      <c r="DJ25" s="655"/>
      <c r="DK25" s="656"/>
      <c r="DL25" s="632">
        <v>814680</v>
      </c>
      <c r="DM25" s="655"/>
      <c r="DN25" s="655"/>
      <c r="DO25" s="655"/>
      <c r="DP25" s="655"/>
      <c r="DQ25" s="655"/>
      <c r="DR25" s="655"/>
      <c r="DS25" s="655"/>
      <c r="DT25" s="655"/>
      <c r="DU25" s="655"/>
      <c r="DV25" s="656"/>
      <c r="DW25" s="628">
        <v>27.5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542359</v>
      </c>
      <c r="CS26" s="624"/>
      <c r="CT26" s="624"/>
      <c r="CU26" s="624"/>
      <c r="CV26" s="624"/>
      <c r="CW26" s="624"/>
      <c r="CX26" s="624"/>
      <c r="CY26" s="625"/>
      <c r="CZ26" s="628">
        <v>10</v>
      </c>
      <c r="DA26" s="653"/>
      <c r="DB26" s="653"/>
      <c r="DC26" s="657"/>
      <c r="DD26" s="632">
        <v>488328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41193</v>
      </c>
      <c r="S27" s="624"/>
      <c r="T27" s="624"/>
      <c r="U27" s="624"/>
      <c r="V27" s="624"/>
      <c r="W27" s="624"/>
      <c r="X27" s="624"/>
      <c r="Y27" s="625"/>
      <c r="Z27" s="626">
        <v>0.7</v>
      </c>
      <c r="AA27" s="626"/>
      <c r="AB27" s="626"/>
      <c r="AC27" s="626"/>
      <c r="AD27" s="627">
        <v>513</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1162237</v>
      </c>
      <c r="BH27" s="624"/>
      <c r="BI27" s="624"/>
      <c r="BJ27" s="624"/>
      <c r="BK27" s="624"/>
      <c r="BL27" s="624"/>
      <c r="BM27" s="624"/>
      <c r="BN27" s="625"/>
      <c r="BO27" s="626">
        <v>100</v>
      </c>
      <c r="BP27" s="626"/>
      <c r="BQ27" s="626"/>
      <c r="BR27" s="626"/>
      <c r="BS27" s="627">
        <v>31564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825759</v>
      </c>
      <c r="CS27" s="655"/>
      <c r="CT27" s="655"/>
      <c r="CU27" s="655"/>
      <c r="CV27" s="655"/>
      <c r="CW27" s="655"/>
      <c r="CX27" s="655"/>
      <c r="CY27" s="656"/>
      <c r="CZ27" s="628">
        <v>15.3</v>
      </c>
      <c r="DA27" s="653"/>
      <c r="DB27" s="653"/>
      <c r="DC27" s="657"/>
      <c r="DD27" s="632">
        <v>300288</v>
      </c>
      <c r="DE27" s="655"/>
      <c r="DF27" s="655"/>
      <c r="DG27" s="655"/>
      <c r="DH27" s="655"/>
      <c r="DI27" s="655"/>
      <c r="DJ27" s="655"/>
      <c r="DK27" s="656"/>
      <c r="DL27" s="632">
        <v>196487</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35537</v>
      </c>
      <c r="S28" s="624"/>
      <c r="T28" s="624"/>
      <c r="U28" s="624"/>
      <c r="V28" s="624"/>
      <c r="W28" s="624"/>
      <c r="X28" s="624"/>
      <c r="Y28" s="625"/>
      <c r="Z28" s="626">
        <v>0.6</v>
      </c>
      <c r="AA28" s="626"/>
      <c r="AB28" s="626"/>
      <c r="AC28" s="626"/>
      <c r="AD28" s="627">
        <v>6193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528041</v>
      </c>
      <c r="CS28" s="624"/>
      <c r="CT28" s="624"/>
      <c r="CU28" s="624"/>
      <c r="CV28" s="624"/>
      <c r="CW28" s="624"/>
      <c r="CX28" s="624"/>
      <c r="CY28" s="625"/>
      <c r="CZ28" s="628">
        <v>9.8000000000000007</v>
      </c>
      <c r="DA28" s="653"/>
      <c r="DB28" s="653"/>
      <c r="DC28" s="657"/>
      <c r="DD28" s="632">
        <v>514085</v>
      </c>
      <c r="DE28" s="624"/>
      <c r="DF28" s="624"/>
      <c r="DG28" s="624"/>
      <c r="DH28" s="624"/>
      <c r="DI28" s="624"/>
      <c r="DJ28" s="624"/>
      <c r="DK28" s="625"/>
      <c r="DL28" s="632">
        <v>362510</v>
      </c>
      <c r="DM28" s="624"/>
      <c r="DN28" s="624"/>
      <c r="DO28" s="624"/>
      <c r="DP28" s="624"/>
      <c r="DQ28" s="624"/>
      <c r="DR28" s="624"/>
      <c r="DS28" s="624"/>
      <c r="DT28" s="624"/>
      <c r="DU28" s="624"/>
      <c r="DV28" s="625"/>
      <c r="DW28" s="628">
        <v>12.3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14973</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528041</v>
      </c>
      <c r="CS29" s="655"/>
      <c r="CT29" s="655"/>
      <c r="CU29" s="655"/>
      <c r="CV29" s="655"/>
      <c r="CW29" s="655"/>
      <c r="CX29" s="655"/>
      <c r="CY29" s="656"/>
      <c r="CZ29" s="628">
        <v>9.8000000000000007</v>
      </c>
      <c r="DA29" s="653"/>
      <c r="DB29" s="653"/>
      <c r="DC29" s="657"/>
      <c r="DD29" s="632">
        <v>514085</v>
      </c>
      <c r="DE29" s="655"/>
      <c r="DF29" s="655"/>
      <c r="DG29" s="655"/>
      <c r="DH29" s="655"/>
      <c r="DI29" s="655"/>
      <c r="DJ29" s="655"/>
      <c r="DK29" s="656"/>
      <c r="DL29" s="632">
        <v>362510</v>
      </c>
      <c r="DM29" s="655"/>
      <c r="DN29" s="655"/>
      <c r="DO29" s="655"/>
      <c r="DP29" s="655"/>
      <c r="DQ29" s="655"/>
      <c r="DR29" s="655"/>
      <c r="DS29" s="655"/>
      <c r="DT29" s="655"/>
      <c r="DU29" s="655"/>
      <c r="DV29" s="656"/>
      <c r="DW29" s="628">
        <v>12.3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713086</v>
      </c>
      <c r="S30" s="624"/>
      <c r="T30" s="624"/>
      <c r="U30" s="624"/>
      <c r="V30" s="624"/>
      <c r="W30" s="624"/>
      <c r="X30" s="624"/>
      <c r="Y30" s="625"/>
      <c r="Z30" s="626">
        <v>12.2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506908</v>
      </c>
      <c r="CS30" s="624"/>
      <c r="CT30" s="624"/>
      <c r="CU30" s="624"/>
      <c r="CV30" s="624"/>
      <c r="CW30" s="624"/>
      <c r="CX30" s="624"/>
      <c r="CY30" s="625"/>
      <c r="CZ30" s="628">
        <v>9.4</v>
      </c>
      <c r="DA30" s="653"/>
      <c r="DB30" s="653"/>
      <c r="DC30" s="657"/>
      <c r="DD30" s="632">
        <v>492952</v>
      </c>
      <c r="DE30" s="624"/>
      <c r="DF30" s="624"/>
      <c r="DG30" s="624"/>
      <c r="DH30" s="624"/>
      <c r="DI30" s="624"/>
      <c r="DJ30" s="624"/>
      <c r="DK30" s="625"/>
      <c r="DL30" s="632">
        <v>341730</v>
      </c>
      <c r="DM30" s="624"/>
      <c r="DN30" s="624"/>
      <c r="DO30" s="624"/>
      <c r="DP30" s="624"/>
      <c r="DQ30" s="624"/>
      <c r="DR30" s="624"/>
      <c r="DS30" s="624"/>
      <c r="DT30" s="624"/>
      <c r="DU30" s="624"/>
      <c r="DV30" s="625"/>
      <c r="DW30" s="628">
        <v>11.6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99.9</v>
      </c>
      <c r="BH31" s="667"/>
      <c r="BI31" s="667"/>
      <c r="BJ31" s="667"/>
      <c r="BK31" s="667"/>
      <c r="BL31" s="667"/>
      <c r="BM31" s="618">
        <v>99.6</v>
      </c>
      <c r="BN31" s="667"/>
      <c r="BO31" s="667"/>
      <c r="BP31" s="667"/>
      <c r="BQ31" s="668"/>
      <c r="BR31" s="679">
        <v>99.9</v>
      </c>
      <c r="BS31" s="667"/>
      <c r="BT31" s="667"/>
      <c r="BU31" s="667"/>
      <c r="BV31" s="667"/>
      <c r="BW31" s="667"/>
      <c r="BX31" s="618">
        <v>99.6</v>
      </c>
      <c r="BY31" s="667"/>
      <c r="BZ31" s="667"/>
      <c r="CA31" s="667"/>
      <c r="CB31" s="668"/>
      <c r="CD31" s="661"/>
      <c r="CE31" s="662"/>
      <c r="CF31" s="620" t="s">
        <v>300</v>
      </c>
      <c r="CG31" s="621"/>
      <c r="CH31" s="621"/>
      <c r="CI31" s="621"/>
      <c r="CJ31" s="621"/>
      <c r="CK31" s="621"/>
      <c r="CL31" s="621"/>
      <c r="CM31" s="621"/>
      <c r="CN31" s="621"/>
      <c r="CO31" s="621"/>
      <c r="CP31" s="621"/>
      <c r="CQ31" s="622"/>
      <c r="CR31" s="623">
        <v>21133</v>
      </c>
      <c r="CS31" s="655"/>
      <c r="CT31" s="655"/>
      <c r="CU31" s="655"/>
      <c r="CV31" s="655"/>
      <c r="CW31" s="655"/>
      <c r="CX31" s="655"/>
      <c r="CY31" s="656"/>
      <c r="CZ31" s="628">
        <v>0.4</v>
      </c>
      <c r="DA31" s="653"/>
      <c r="DB31" s="653"/>
      <c r="DC31" s="657"/>
      <c r="DD31" s="632">
        <v>21133</v>
      </c>
      <c r="DE31" s="655"/>
      <c r="DF31" s="655"/>
      <c r="DG31" s="655"/>
      <c r="DH31" s="655"/>
      <c r="DI31" s="655"/>
      <c r="DJ31" s="655"/>
      <c r="DK31" s="656"/>
      <c r="DL31" s="632">
        <v>20780</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306152</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5"/>
      <c r="BI32" s="655"/>
      <c r="BJ32" s="655"/>
      <c r="BK32" s="655"/>
      <c r="BL32" s="655"/>
      <c r="BM32" s="629">
        <v>99.5</v>
      </c>
      <c r="BN32" s="655"/>
      <c r="BO32" s="655"/>
      <c r="BP32" s="655"/>
      <c r="BQ32" s="678"/>
      <c r="BR32" s="680">
        <v>99.8</v>
      </c>
      <c r="BS32" s="655"/>
      <c r="BT32" s="655"/>
      <c r="BU32" s="655"/>
      <c r="BV32" s="655"/>
      <c r="BW32" s="655"/>
      <c r="BX32" s="629">
        <v>99.4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9102</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99.9</v>
      </c>
      <c r="BH33" s="682"/>
      <c r="BI33" s="682"/>
      <c r="BJ33" s="682"/>
      <c r="BK33" s="682"/>
      <c r="BL33" s="682"/>
      <c r="BM33" s="683">
        <v>99.7</v>
      </c>
      <c r="BN33" s="682"/>
      <c r="BO33" s="682"/>
      <c r="BP33" s="682"/>
      <c r="BQ33" s="684"/>
      <c r="BR33" s="681">
        <v>99.9</v>
      </c>
      <c r="BS33" s="682"/>
      <c r="BT33" s="682"/>
      <c r="BU33" s="682"/>
      <c r="BV33" s="682"/>
      <c r="BW33" s="682"/>
      <c r="BX33" s="683">
        <v>99.7</v>
      </c>
      <c r="BY33" s="682"/>
      <c r="BZ33" s="682"/>
      <c r="CA33" s="682"/>
      <c r="CB33" s="684"/>
      <c r="CD33" s="620" t="s">
        <v>307</v>
      </c>
      <c r="CE33" s="621"/>
      <c r="CF33" s="621"/>
      <c r="CG33" s="621"/>
      <c r="CH33" s="621"/>
      <c r="CI33" s="621"/>
      <c r="CJ33" s="621"/>
      <c r="CK33" s="621"/>
      <c r="CL33" s="621"/>
      <c r="CM33" s="621"/>
      <c r="CN33" s="621"/>
      <c r="CO33" s="621"/>
      <c r="CP33" s="621"/>
      <c r="CQ33" s="622"/>
      <c r="CR33" s="623">
        <v>2502579</v>
      </c>
      <c r="CS33" s="655"/>
      <c r="CT33" s="655"/>
      <c r="CU33" s="655"/>
      <c r="CV33" s="655"/>
      <c r="CW33" s="655"/>
      <c r="CX33" s="655"/>
      <c r="CY33" s="656"/>
      <c r="CZ33" s="628">
        <v>46.3</v>
      </c>
      <c r="DA33" s="653"/>
      <c r="DB33" s="653"/>
      <c r="DC33" s="657"/>
      <c r="DD33" s="632">
        <v>1598277</v>
      </c>
      <c r="DE33" s="655"/>
      <c r="DF33" s="655"/>
      <c r="DG33" s="655"/>
      <c r="DH33" s="655"/>
      <c r="DI33" s="655"/>
      <c r="DJ33" s="655"/>
      <c r="DK33" s="656"/>
      <c r="DL33" s="632">
        <v>1134723</v>
      </c>
      <c r="DM33" s="655"/>
      <c r="DN33" s="655"/>
      <c r="DO33" s="655"/>
      <c r="DP33" s="655"/>
      <c r="DQ33" s="655"/>
      <c r="DR33" s="655"/>
      <c r="DS33" s="655"/>
      <c r="DT33" s="655"/>
      <c r="DU33" s="655"/>
      <c r="DV33" s="656"/>
      <c r="DW33" s="628">
        <v>38.4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23151</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697425</v>
      </c>
      <c r="CS34" s="624"/>
      <c r="CT34" s="624"/>
      <c r="CU34" s="624"/>
      <c r="CV34" s="624"/>
      <c r="CW34" s="624"/>
      <c r="CX34" s="624"/>
      <c r="CY34" s="625"/>
      <c r="CZ34" s="628">
        <v>12.9</v>
      </c>
      <c r="DA34" s="653"/>
      <c r="DB34" s="653"/>
      <c r="DC34" s="657"/>
      <c r="DD34" s="632">
        <v>501165</v>
      </c>
      <c r="DE34" s="624"/>
      <c r="DF34" s="624"/>
      <c r="DG34" s="624"/>
      <c r="DH34" s="624"/>
      <c r="DI34" s="624"/>
      <c r="DJ34" s="624"/>
      <c r="DK34" s="625"/>
      <c r="DL34" s="632">
        <v>388980</v>
      </c>
      <c r="DM34" s="624"/>
      <c r="DN34" s="624"/>
      <c r="DO34" s="624"/>
      <c r="DP34" s="624"/>
      <c r="DQ34" s="624"/>
      <c r="DR34" s="624"/>
      <c r="DS34" s="624"/>
      <c r="DT34" s="624"/>
      <c r="DU34" s="624"/>
      <c r="DV34" s="625"/>
      <c r="DW34" s="628">
        <v>13.1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96191</v>
      </c>
      <c r="S35" s="624"/>
      <c r="T35" s="624"/>
      <c r="U35" s="624"/>
      <c r="V35" s="624"/>
      <c r="W35" s="624"/>
      <c r="X35" s="624"/>
      <c r="Y35" s="625"/>
      <c r="Z35" s="626">
        <v>1.7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19541</v>
      </c>
      <c r="CS35" s="655"/>
      <c r="CT35" s="655"/>
      <c r="CU35" s="655"/>
      <c r="CV35" s="655"/>
      <c r="CW35" s="655"/>
      <c r="CX35" s="655"/>
      <c r="CY35" s="656"/>
      <c r="CZ35" s="628">
        <v>0.4</v>
      </c>
      <c r="DA35" s="653"/>
      <c r="DB35" s="653"/>
      <c r="DC35" s="657"/>
      <c r="DD35" s="632">
        <v>16940</v>
      </c>
      <c r="DE35" s="655"/>
      <c r="DF35" s="655"/>
      <c r="DG35" s="655"/>
      <c r="DH35" s="655"/>
      <c r="DI35" s="655"/>
      <c r="DJ35" s="655"/>
      <c r="DK35" s="656"/>
      <c r="DL35" s="632">
        <v>16940</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380779</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573862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14904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1223251</v>
      </c>
      <c r="CS36" s="624"/>
      <c r="CT36" s="624"/>
      <c r="CU36" s="624"/>
      <c r="CV36" s="624"/>
      <c r="CW36" s="624"/>
      <c r="CX36" s="624"/>
      <c r="CY36" s="625"/>
      <c r="CZ36" s="628">
        <v>22.6</v>
      </c>
      <c r="DA36" s="653"/>
      <c r="DB36" s="653"/>
      <c r="DC36" s="657"/>
      <c r="DD36" s="632">
        <v>605515</v>
      </c>
      <c r="DE36" s="624"/>
      <c r="DF36" s="624"/>
      <c r="DG36" s="624"/>
      <c r="DH36" s="624"/>
      <c r="DI36" s="624"/>
      <c r="DJ36" s="624"/>
      <c r="DK36" s="625"/>
      <c r="DL36" s="632">
        <v>393900</v>
      </c>
      <c r="DM36" s="624"/>
      <c r="DN36" s="624"/>
      <c r="DO36" s="624"/>
      <c r="DP36" s="624"/>
      <c r="DQ36" s="624"/>
      <c r="DR36" s="624"/>
      <c r="DS36" s="624"/>
      <c r="DT36" s="624"/>
      <c r="DU36" s="624"/>
      <c r="DV36" s="625"/>
      <c r="DW36" s="628">
        <v>13.3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78337</v>
      </c>
      <c r="S37" s="624"/>
      <c r="T37" s="624"/>
      <c r="U37" s="624"/>
      <c r="V37" s="624"/>
      <c r="W37" s="624"/>
      <c r="X37" s="624"/>
      <c r="Y37" s="625"/>
      <c r="Z37" s="626">
        <v>1.3</v>
      </c>
      <c r="AA37" s="626"/>
      <c r="AB37" s="626"/>
      <c r="AC37" s="626"/>
      <c r="AD37" s="627">
        <v>701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76950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6335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894574</v>
      </c>
      <c r="CS37" s="655"/>
      <c r="CT37" s="655"/>
      <c r="CU37" s="655"/>
      <c r="CV37" s="655"/>
      <c r="CW37" s="655"/>
      <c r="CX37" s="655"/>
      <c r="CY37" s="656"/>
      <c r="CZ37" s="628">
        <v>16.600000000000001</v>
      </c>
      <c r="DA37" s="653"/>
      <c r="DB37" s="653"/>
      <c r="DC37" s="657"/>
      <c r="DD37" s="632">
        <v>345814</v>
      </c>
      <c r="DE37" s="655"/>
      <c r="DF37" s="655"/>
      <c r="DG37" s="655"/>
      <c r="DH37" s="655"/>
      <c r="DI37" s="655"/>
      <c r="DJ37" s="655"/>
      <c r="DK37" s="656"/>
      <c r="DL37" s="632">
        <v>229063</v>
      </c>
      <c r="DM37" s="655"/>
      <c r="DN37" s="655"/>
      <c r="DO37" s="655"/>
      <c r="DP37" s="655"/>
      <c r="DQ37" s="655"/>
      <c r="DR37" s="655"/>
      <c r="DS37" s="655"/>
      <c r="DT37" s="655"/>
      <c r="DU37" s="655"/>
      <c r="DV37" s="656"/>
      <c r="DW37" s="628">
        <v>7.7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850497</v>
      </c>
      <c r="S38" s="624"/>
      <c r="T38" s="624"/>
      <c r="U38" s="624"/>
      <c r="V38" s="624"/>
      <c r="W38" s="624"/>
      <c r="X38" s="624"/>
      <c r="Y38" s="625"/>
      <c r="Z38" s="626">
        <v>14.6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41877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1041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413275</v>
      </c>
      <c r="CS38" s="624"/>
      <c r="CT38" s="624"/>
      <c r="CU38" s="624"/>
      <c r="CV38" s="624"/>
      <c r="CW38" s="624"/>
      <c r="CX38" s="624"/>
      <c r="CY38" s="625"/>
      <c r="CZ38" s="628">
        <v>7.7</v>
      </c>
      <c r="DA38" s="653"/>
      <c r="DB38" s="653"/>
      <c r="DC38" s="657"/>
      <c r="DD38" s="632">
        <v>344797</v>
      </c>
      <c r="DE38" s="624"/>
      <c r="DF38" s="624"/>
      <c r="DG38" s="624"/>
      <c r="DH38" s="624"/>
      <c r="DI38" s="624"/>
      <c r="DJ38" s="624"/>
      <c r="DK38" s="625"/>
      <c r="DL38" s="632">
        <v>334903</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41760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1626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139087</v>
      </c>
      <c r="CS39" s="655"/>
      <c r="CT39" s="655"/>
      <c r="CU39" s="655"/>
      <c r="CV39" s="655"/>
      <c r="CW39" s="655"/>
      <c r="CX39" s="655"/>
      <c r="CY39" s="656"/>
      <c r="CZ39" s="628">
        <v>2.6</v>
      </c>
      <c r="DA39" s="653"/>
      <c r="DB39" s="653"/>
      <c r="DC39" s="657"/>
      <c r="DD39" s="632">
        <v>119860</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8597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10000</v>
      </c>
      <c r="CS40" s="624"/>
      <c r="CT40" s="624"/>
      <c r="CU40" s="624"/>
      <c r="CV40" s="624"/>
      <c r="CW40" s="624"/>
      <c r="CX40" s="624"/>
      <c r="CY40" s="625"/>
      <c r="CZ40" s="628">
        <v>0.2</v>
      </c>
      <c r="DA40" s="653"/>
      <c r="DB40" s="653"/>
      <c r="DC40" s="657"/>
      <c r="DD40" s="632">
        <v>10000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5822738</v>
      </c>
      <c r="S41" s="696"/>
      <c r="T41" s="696"/>
      <c r="U41" s="696"/>
      <c r="V41" s="696"/>
      <c r="W41" s="696"/>
      <c r="X41" s="696"/>
      <c r="Y41" s="700"/>
      <c r="Z41" s="701">
        <v>100</v>
      </c>
      <c r="AA41" s="701"/>
      <c r="AB41" s="701"/>
      <c r="AC41" s="701"/>
      <c r="AD41" s="702">
        <v>2949550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92770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4</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320505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614100</v>
      </c>
      <c r="CS42" s="655"/>
      <c r="CT42" s="655"/>
      <c r="CU42" s="655"/>
      <c r="CV42" s="655"/>
      <c r="CW42" s="655"/>
      <c r="CX42" s="655"/>
      <c r="CY42" s="656"/>
      <c r="CZ42" s="628">
        <v>11.4</v>
      </c>
      <c r="DA42" s="653"/>
      <c r="DB42" s="653"/>
      <c r="DC42" s="657"/>
      <c r="DD42" s="632">
        <v>149906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25308</v>
      </c>
      <c r="CS43" s="655"/>
      <c r="CT43" s="655"/>
      <c r="CU43" s="655"/>
      <c r="CV43" s="655"/>
      <c r="CW43" s="655"/>
      <c r="CX43" s="655"/>
      <c r="CY43" s="656"/>
      <c r="CZ43" s="628">
        <v>0.5</v>
      </c>
      <c r="DA43" s="653"/>
      <c r="DB43" s="653"/>
      <c r="DC43" s="657"/>
      <c r="DD43" s="632">
        <v>25308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614100</v>
      </c>
      <c r="CS44" s="624"/>
      <c r="CT44" s="624"/>
      <c r="CU44" s="624"/>
      <c r="CV44" s="624"/>
      <c r="CW44" s="624"/>
      <c r="CX44" s="624"/>
      <c r="CY44" s="625"/>
      <c r="CZ44" s="628">
        <v>11.4</v>
      </c>
      <c r="DA44" s="629"/>
      <c r="DB44" s="629"/>
      <c r="DC44" s="635"/>
      <c r="DD44" s="632">
        <v>149906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256048</v>
      </c>
      <c r="CS45" s="655"/>
      <c r="CT45" s="655"/>
      <c r="CU45" s="655"/>
      <c r="CV45" s="655"/>
      <c r="CW45" s="655"/>
      <c r="CX45" s="655"/>
      <c r="CY45" s="656"/>
      <c r="CZ45" s="628">
        <v>4.7</v>
      </c>
      <c r="DA45" s="653"/>
      <c r="DB45" s="653"/>
      <c r="DC45" s="657"/>
      <c r="DD45" s="632">
        <v>9482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358052</v>
      </c>
      <c r="CS46" s="624"/>
      <c r="CT46" s="624"/>
      <c r="CU46" s="624"/>
      <c r="CV46" s="624"/>
      <c r="CW46" s="624"/>
      <c r="CX46" s="624"/>
      <c r="CY46" s="625"/>
      <c r="CZ46" s="628">
        <v>6.6</v>
      </c>
      <c r="DA46" s="629"/>
      <c r="DB46" s="629"/>
      <c r="DC46" s="635"/>
      <c r="DD46" s="632">
        <v>140424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5400902</v>
      </c>
      <c r="CS49" s="682"/>
      <c r="CT49" s="682"/>
      <c r="CU49" s="682"/>
      <c r="CV49" s="682"/>
      <c r="CW49" s="682"/>
      <c r="CX49" s="682"/>
      <c r="CY49" s="711"/>
      <c r="CZ49" s="703">
        <v>100</v>
      </c>
      <c r="DA49" s="712"/>
      <c r="DB49" s="712"/>
      <c r="DC49" s="713"/>
      <c r="DD49" s="714">
        <v>3419526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WGRUEh9wb86C7I+gBC86V9Lm2LSRIDKa9coyGBNdaFYDwKY4McuUTsy0vs0j/PLFwYVD366sfmNb5YyiZWH9w==" saltValue="/0BkBhUfG/b/NPmd9Jpp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5835</v>
      </c>
      <c r="R7" s="753"/>
      <c r="S7" s="753"/>
      <c r="T7" s="753"/>
      <c r="U7" s="753"/>
      <c r="V7" s="753">
        <v>5410</v>
      </c>
      <c r="W7" s="753"/>
      <c r="X7" s="753"/>
      <c r="Y7" s="753"/>
      <c r="Z7" s="753"/>
      <c r="AA7" s="753">
        <v>425</v>
      </c>
      <c r="AB7" s="753"/>
      <c r="AC7" s="753"/>
      <c r="AD7" s="753"/>
      <c r="AE7" s="754"/>
      <c r="AF7" s="755">
        <v>363</v>
      </c>
      <c r="AG7" s="756"/>
      <c r="AH7" s="756"/>
      <c r="AI7" s="756"/>
      <c r="AJ7" s="757"/>
      <c r="AK7" s="758">
        <v>96</v>
      </c>
      <c r="AL7" s="759"/>
      <c r="AM7" s="759"/>
      <c r="AN7" s="759"/>
      <c r="AO7" s="759"/>
      <c r="AP7" s="759">
        <v>4544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-3</v>
      </c>
      <c r="CI7" s="744"/>
      <c r="CJ7" s="744"/>
      <c r="CK7" s="744"/>
      <c r="CL7" s="745"/>
      <c r="CM7" s="743">
        <v>187</v>
      </c>
      <c r="CN7" s="744"/>
      <c r="CO7" s="744"/>
      <c r="CP7" s="744"/>
      <c r="CQ7" s="745"/>
      <c r="CR7" s="743">
        <v>5</v>
      </c>
      <c r="CS7" s="744"/>
      <c r="CT7" s="744"/>
      <c r="CU7" s="744"/>
      <c r="CV7" s="745"/>
      <c r="CW7" s="743" t="s">
        <v>555</v>
      </c>
      <c r="CX7" s="744"/>
      <c r="CY7" s="744"/>
      <c r="CZ7" s="744"/>
      <c r="DA7" s="745"/>
      <c r="DB7" s="743">
        <v>16</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v>
      </c>
      <c r="R8" s="784"/>
      <c r="S8" s="784"/>
      <c r="T8" s="784"/>
      <c r="U8" s="784"/>
      <c r="V8" s="784">
        <v>3</v>
      </c>
      <c r="W8" s="784"/>
      <c r="X8" s="784"/>
      <c r="Y8" s="784"/>
      <c r="Z8" s="784"/>
      <c r="AA8" s="784">
        <v>0</v>
      </c>
      <c r="AB8" s="784"/>
      <c r="AC8" s="784"/>
      <c r="AD8" s="784"/>
      <c r="AE8" s="785"/>
      <c r="AF8" s="786" t="s">
        <v>122</v>
      </c>
      <c r="AG8" s="787"/>
      <c r="AH8" s="787"/>
      <c r="AI8" s="787"/>
      <c r="AJ8" s="788"/>
      <c r="AK8" s="769" t="s">
        <v>555</v>
      </c>
      <c r="AL8" s="770"/>
      <c r="AM8" s="770"/>
      <c r="AN8" s="770"/>
      <c r="AO8" s="770"/>
      <c r="AP8" s="770" t="s">
        <v>555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5838</v>
      </c>
      <c r="R23" s="793"/>
      <c r="S23" s="793"/>
      <c r="T23" s="793"/>
      <c r="U23" s="793"/>
      <c r="V23" s="793">
        <v>5413</v>
      </c>
      <c r="W23" s="793"/>
      <c r="X23" s="793"/>
      <c r="Y23" s="793"/>
      <c r="Z23" s="793"/>
      <c r="AA23" s="793">
        <v>425</v>
      </c>
      <c r="AB23" s="793"/>
      <c r="AC23" s="793"/>
      <c r="AD23" s="793"/>
      <c r="AE23" s="794"/>
      <c r="AF23" s="795">
        <v>363</v>
      </c>
      <c r="AG23" s="793"/>
      <c r="AH23" s="793"/>
      <c r="AI23" s="793"/>
      <c r="AJ23" s="796"/>
      <c r="AK23" s="797"/>
      <c r="AL23" s="798"/>
      <c r="AM23" s="798"/>
      <c r="AN23" s="798"/>
      <c r="AO23" s="798"/>
      <c r="AP23" s="793">
        <v>4544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973</v>
      </c>
      <c r="R28" s="823"/>
      <c r="S28" s="823"/>
      <c r="T28" s="823"/>
      <c r="U28" s="823"/>
      <c r="V28" s="823">
        <v>958</v>
      </c>
      <c r="W28" s="823"/>
      <c r="X28" s="823"/>
      <c r="Y28" s="823"/>
      <c r="Z28" s="823"/>
      <c r="AA28" s="823">
        <v>15</v>
      </c>
      <c r="AB28" s="823"/>
      <c r="AC28" s="823"/>
      <c r="AD28" s="823"/>
      <c r="AE28" s="824"/>
      <c r="AF28" s="825">
        <v>15</v>
      </c>
      <c r="AG28" s="823"/>
      <c r="AH28" s="823"/>
      <c r="AI28" s="823"/>
      <c r="AJ28" s="826"/>
      <c r="AK28" s="827">
        <v>93</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1028</v>
      </c>
      <c r="R29" s="784"/>
      <c r="S29" s="784"/>
      <c r="T29" s="784"/>
      <c r="U29" s="784"/>
      <c r="V29" s="784">
        <v>985</v>
      </c>
      <c r="W29" s="784"/>
      <c r="X29" s="784"/>
      <c r="Y29" s="784"/>
      <c r="Z29" s="784"/>
      <c r="AA29" s="784">
        <v>43</v>
      </c>
      <c r="AB29" s="784"/>
      <c r="AC29" s="784"/>
      <c r="AD29" s="784"/>
      <c r="AE29" s="785"/>
      <c r="AF29" s="786">
        <v>43</v>
      </c>
      <c r="AG29" s="787"/>
      <c r="AH29" s="787"/>
      <c r="AI29" s="787"/>
      <c r="AJ29" s="788"/>
      <c r="AK29" s="834">
        <v>175</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206</v>
      </c>
      <c r="R30" s="784"/>
      <c r="S30" s="784"/>
      <c r="T30" s="784"/>
      <c r="U30" s="784"/>
      <c r="V30" s="784">
        <v>206</v>
      </c>
      <c r="W30" s="784"/>
      <c r="X30" s="784"/>
      <c r="Y30" s="784"/>
      <c r="Z30" s="784"/>
      <c r="AA30" s="784">
        <v>0</v>
      </c>
      <c r="AB30" s="784"/>
      <c r="AC30" s="784"/>
      <c r="AD30" s="784"/>
      <c r="AE30" s="785"/>
      <c r="AF30" s="786">
        <v>0</v>
      </c>
      <c r="AG30" s="787"/>
      <c r="AH30" s="787"/>
      <c r="AI30" s="787"/>
      <c r="AJ30" s="788"/>
      <c r="AK30" s="834">
        <v>45</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9</v>
      </c>
      <c r="R31" s="784"/>
      <c r="S31" s="784"/>
      <c r="T31" s="784"/>
      <c r="U31" s="784"/>
      <c r="V31" s="784">
        <v>7</v>
      </c>
      <c r="W31" s="784"/>
      <c r="X31" s="784"/>
      <c r="Y31" s="784"/>
      <c r="Z31" s="784"/>
      <c r="AA31" s="784">
        <v>2</v>
      </c>
      <c r="AB31" s="784"/>
      <c r="AC31" s="784"/>
      <c r="AD31" s="784"/>
      <c r="AE31" s="785"/>
      <c r="AF31" s="786">
        <v>2</v>
      </c>
      <c r="AG31" s="787"/>
      <c r="AH31" s="787"/>
      <c r="AI31" s="787"/>
      <c r="AJ31" s="788"/>
      <c r="AK31" s="834" t="s">
        <v>555</v>
      </c>
      <c r="AL31" s="830"/>
      <c r="AM31" s="830"/>
      <c r="AN31" s="830"/>
      <c r="AO31" s="830"/>
      <c r="AP31" s="830" t="s">
        <v>555</v>
      </c>
      <c r="AQ31" s="830"/>
      <c r="AR31" s="830"/>
      <c r="AS31" s="830"/>
      <c r="AT31" s="830"/>
      <c r="AU31" s="830" t="s">
        <v>555</v>
      </c>
      <c r="AV31" s="830"/>
      <c r="AW31" s="830"/>
      <c r="AX31" s="830"/>
      <c r="AY31" s="830"/>
      <c r="AZ31" s="831" t="s">
        <v>555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294</v>
      </c>
      <c r="R32" s="784"/>
      <c r="S32" s="784"/>
      <c r="T32" s="784"/>
      <c r="U32" s="784"/>
      <c r="V32" s="784">
        <v>236</v>
      </c>
      <c r="W32" s="784"/>
      <c r="X32" s="784"/>
      <c r="Y32" s="784"/>
      <c r="Z32" s="784"/>
      <c r="AA32" s="784">
        <v>58</v>
      </c>
      <c r="AB32" s="784"/>
      <c r="AC32" s="784"/>
      <c r="AD32" s="784"/>
      <c r="AE32" s="785"/>
      <c r="AF32" s="786">
        <v>110</v>
      </c>
      <c r="AG32" s="787"/>
      <c r="AH32" s="787"/>
      <c r="AI32" s="787"/>
      <c r="AJ32" s="788"/>
      <c r="AK32" s="834">
        <v>77</v>
      </c>
      <c r="AL32" s="830"/>
      <c r="AM32" s="830"/>
      <c r="AN32" s="830"/>
      <c r="AO32" s="830"/>
      <c r="AP32" s="830">
        <v>661</v>
      </c>
      <c r="AQ32" s="830"/>
      <c r="AR32" s="830"/>
      <c r="AS32" s="830"/>
      <c r="AT32" s="830"/>
      <c r="AU32" s="830">
        <v>483</v>
      </c>
      <c r="AV32" s="830"/>
      <c r="AW32" s="830"/>
      <c r="AX32" s="830"/>
      <c r="AY32" s="830"/>
      <c r="AZ32" s="831" t="s">
        <v>555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170</v>
      </c>
      <c r="AG63" s="844"/>
      <c r="AH63" s="844"/>
      <c r="AI63" s="844"/>
      <c r="AJ63" s="845"/>
      <c r="AK63" s="846"/>
      <c r="AL63" s="841"/>
      <c r="AM63" s="841"/>
      <c r="AN63" s="841"/>
      <c r="AO63" s="841"/>
      <c r="AP63" s="844">
        <v>661</v>
      </c>
      <c r="AQ63" s="844"/>
      <c r="AR63" s="844"/>
      <c r="AS63" s="844"/>
      <c r="AT63" s="844"/>
      <c r="AU63" s="844">
        <v>483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177</v>
      </c>
      <c r="R68" s="866"/>
      <c r="S68" s="866"/>
      <c r="T68" s="866"/>
      <c r="U68" s="866"/>
      <c r="V68" s="866">
        <v>142</v>
      </c>
      <c r="W68" s="866"/>
      <c r="X68" s="866"/>
      <c r="Y68" s="866"/>
      <c r="Z68" s="866"/>
      <c r="AA68" s="866">
        <v>35</v>
      </c>
      <c r="AB68" s="866"/>
      <c r="AC68" s="866"/>
      <c r="AD68" s="866"/>
      <c r="AE68" s="866"/>
      <c r="AF68" s="866">
        <v>35</v>
      </c>
      <c r="AG68" s="866"/>
      <c r="AH68" s="866"/>
      <c r="AI68" s="866"/>
      <c r="AJ68" s="866"/>
      <c r="AK68" s="866">
        <v>1</v>
      </c>
      <c r="AL68" s="866"/>
      <c r="AM68" s="866"/>
      <c r="AN68" s="866"/>
      <c r="AO68" s="866"/>
      <c r="AP68" s="866">
        <v>176</v>
      </c>
      <c r="AQ68" s="866"/>
      <c r="AR68" s="866"/>
      <c r="AS68" s="866"/>
      <c r="AT68" s="866"/>
      <c r="AU68" s="866">
        <v>107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4475</v>
      </c>
      <c r="R69" s="830"/>
      <c r="S69" s="830"/>
      <c r="T69" s="830"/>
      <c r="U69" s="830"/>
      <c r="V69" s="830">
        <v>4456</v>
      </c>
      <c r="W69" s="830"/>
      <c r="X69" s="830"/>
      <c r="Y69" s="830"/>
      <c r="Z69" s="830"/>
      <c r="AA69" s="830">
        <v>19</v>
      </c>
      <c r="AB69" s="830"/>
      <c r="AC69" s="830"/>
      <c r="AD69" s="830"/>
      <c r="AE69" s="830"/>
      <c r="AF69" s="830">
        <v>19</v>
      </c>
      <c r="AG69" s="830"/>
      <c r="AH69" s="830"/>
      <c r="AI69" s="830"/>
      <c r="AJ69" s="830"/>
      <c r="AK69" s="830">
        <v>50</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276</v>
      </c>
      <c r="R70" s="830"/>
      <c r="S70" s="830"/>
      <c r="T70" s="830"/>
      <c r="U70" s="830"/>
      <c r="V70" s="830">
        <v>223</v>
      </c>
      <c r="W70" s="830"/>
      <c r="X70" s="830"/>
      <c r="Y70" s="830"/>
      <c r="Z70" s="830"/>
      <c r="AA70" s="830">
        <v>53</v>
      </c>
      <c r="AB70" s="830"/>
      <c r="AC70" s="830"/>
      <c r="AD70" s="830"/>
      <c r="AE70" s="830"/>
      <c r="AF70" s="830">
        <v>53</v>
      </c>
      <c r="AG70" s="830"/>
      <c r="AH70" s="830"/>
      <c r="AI70" s="830"/>
      <c r="AJ70" s="830"/>
      <c r="AK70" s="830">
        <v>127</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187</v>
      </c>
      <c r="R71" s="830"/>
      <c r="S71" s="830"/>
      <c r="T71" s="830"/>
      <c r="U71" s="830"/>
      <c r="V71" s="830">
        <v>176</v>
      </c>
      <c r="W71" s="830"/>
      <c r="X71" s="830"/>
      <c r="Y71" s="830"/>
      <c r="Z71" s="830"/>
      <c r="AA71" s="830">
        <v>11</v>
      </c>
      <c r="AB71" s="830"/>
      <c r="AC71" s="830"/>
      <c r="AD71" s="830"/>
      <c r="AE71" s="830"/>
      <c r="AF71" s="830">
        <v>11</v>
      </c>
      <c r="AG71" s="830"/>
      <c r="AH71" s="830"/>
      <c r="AI71" s="830"/>
      <c r="AJ71" s="830"/>
      <c r="AK71" s="830">
        <v>87</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15212</v>
      </c>
      <c r="R72" s="830"/>
      <c r="S72" s="830"/>
      <c r="T72" s="830"/>
      <c r="U72" s="830"/>
      <c r="V72" s="830">
        <v>15014</v>
      </c>
      <c r="W72" s="830"/>
      <c r="X72" s="830"/>
      <c r="Y72" s="830"/>
      <c r="Z72" s="830"/>
      <c r="AA72" s="830">
        <v>198</v>
      </c>
      <c r="AB72" s="830"/>
      <c r="AC72" s="830"/>
      <c r="AD72" s="830"/>
      <c r="AE72" s="830"/>
      <c r="AF72" s="830">
        <v>198</v>
      </c>
      <c r="AG72" s="830"/>
      <c r="AH72" s="830"/>
      <c r="AI72" s="830"/>
      <c r="AJ72" s="830"/>
      <c r="AK72" s="830">
        <v>470</v>
      </c>
      <c r="AL72" s="830"/>
      <c r="AM72" s="830"/>
      <c r="AN72" s="830"/>
      <c r="AO72" s="830"/>
      <c r="AP72" s="830">
        <v>4568</v>
      </c>
      <c r="AQ72" s="830"/>
      <c r="AR72" s="830"/>
      <c r="AS72" s="830"/>
      <c r="AT72" s="830"/>
      <c r="AU72" s="830">
        <v>101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551</v>
      </c>
      <c r="C73" s="874"/>
      <c r="D73" s="874"/>
      <c r="E73" s="874"/>
      <c r="F73" s="874"/>
      <c r="G73" s="874"/>
      <c r="H73" s="874"/>
      <c r="I73" s="874"/>
      <c r="J73" s="874"/>
      <c r="K73" s="874"/>
      <c r="L73" s="874"/>
      <c r="M73" s="874"/>
      <c r="N73" s="874"/>
      <c r="O73" s="874"/>
      <c r="P73" s="875"/>
      <c r="Q73" s="876">
        <v>27673</v>
      </c>
      <c r="R73" s="830"/>
      <c r="S73" s="830"/>
      <c r="T73" s="830"/>
      <c r="U73" s="830"/>
      <c r="V73" s="830">
        <v>27644</v>
      </c>
      <c r="W73" s="830"/>
      <c r="X73" s="830"/>
      <c r="Y73" s="830"/>
      <c r="Z73" s="830"/>
      <c r="AA73" s="830">
        <v>29</v>
      </c>
      <c r="AB73" s="830"/>
      <c r="AC73" s="830"/>
      <c r="AD73" s="830"/>
      <c r="AE73" s="830"/>
      <c r="AF73" s="830">
        <v>29</v>
      </c>
      <c r="AG73" s="830"/>
      <c r="AH73" s="830"/>
      <c r="AI73" s="830"/>
      <c r="AJ73" s="830"/>
      <c r="AK73" s="830">
        <v>57</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552</v>
      </c>
      <c r="C74" s="874"/>
      <c r="D74" s="874"/>
      <c r="E74" s="874"/>
      <c r="F74" s="874"/>
      <c r="G74" s="874"/>
      <c r="H74" s="874"/>
      <c r="I74" s="874"/>
      <c r="J74" s="874"/>
      <c r="K74" s="874"/>
      <c r="L74" s="874"/>
      <c r="M74" s="874"/>
      <c r="N74" s="874"/>
      <c r="O74" s="874"/>
      <c r="P74" s="875"/>
      <c r="Q74" s="876">
        <v>3492</v>
      </c>
      <c r="R74" s="830"/>
      <c r="S74" s="830"/>
      <c r="T74" s="830"/>
      <c r="U74" s="830"/>
      <c r="V74" s="830">
        <v>3539</v>
      </c>
      <c r="W74" s="830"/>
      <c r="X74" s="830"/>
      <c r="Y74" s="830"/>
      <c r="Z74" s="830"/>
      <c r="AA74" s="830">
        <v>-47</v>
      </c>
      <c r="AB74" s="830"/>
      <c r="AC74" s="830"/>
      <c r="AD74" s="830"/>
      <c r="AE74" s="830"/>
      <c r="AF74" s="830">
        <v>2589</v>
      </c>
      <c r="AG74" s="830"/>
      <c r="AH74" s="830"/>
      <c r="AI74" s="830"/>
      <c r="AJ74" s="830"/>
      <c r="AK74" s="830">
        <v>283</v>
      </c>
      <c r="AL74" s="830"/>
      <c r="AM74" s="830"/>
      <c r="AN74" s="830"/>
      <c r="AO74" s="830"/>
      <c r="AP74" s="830">
        <v>708</v>
      </c>
      <c r="AQ74" s="830"/>
      <c r="AR74" s="830"/>
      <c r="AS74" s="830"/>
      <c r="AT74" s="830"/>
      <c r="AU74" s="830">
        <v>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553</v>
      </c>
      <c r="C75" s="874"/>
      <c r="D75" s="874"/>
      <c r="E75" s="874"/>
      <c r="F75" s="874"/>
      <c r="G75" s="874"/>
      <c r="H75" s="874"/>
      <c r="I75" s="874"/>
      <c r="J75" s="874"/>
      <c r="K75" s="874"/>
      <c r="L75" s="874"/>
      <c r="M75" s="874"/>
      <c r="N75" s="874"/>
      <c r="O75" s="874"/>
      <c r="P75" s="875"/>
      <c r="Q75" s="877">
        <v>1288</v>
      </c>
      <c r="R75" s="878"/>
      <c r="S75" s="878"/>
      <c r="T75" s="878"/>
      <c r="U75" s="834"/>
      <c r="V75" s="879">
        <v>1178</v>
      </c>
      <c r="W75" s="878"/>
      <c r="X75" s="878"/>
      <c r="Y75" s="878"/>
      <c r="Z75" s="834"/>
      <c r="AA75" s="879">
        <v>110</v>
      </c>
      <c r="AB75" s="878"/>
      <c r="AC75" s="878"/>
      <c r="AD75" s="878"/>
      <c r="AE75" s="834"/>
      <c r="AF75" s="879">
        <v>977</v>
      </c>
      <c r="AG75" s="878"/>
      <c r="AH75" s="878"/>
      <c r="AI75" s="878"/>
      <c r="AJ75" s="834"/>
      <c r="AK75" s="879">
        <v>8</v>
      </c>
      <c r="AL75" s="878"/>
      <c r="AM75" s="878"/>
      <c r="AN75" s="878"/>
      <c r="AO75" s="834"/>
      <c r="AP75" s="879" t="s">
        <v>555</v>
      </c>
      <c r="AQ75" s="878"/>
      <c r="AR75" s="878"/>
      <c r="AS75" s="878"/>
      <c r="AT75" s="834"/>
      <c r="AU75" s="879" t="s">
        <v>555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3911</v>
      </c>
      <c r="AG88" s="844"/>
      <c r="AH88" s="844"/>
      <c r="AI88" s="844"/>
      <c r="AJ88" s="844"/>
      <c r="AK88" s="841"/>
      <c r="AL88" s="841"/>
      <c r="AM88" s="841"/>
      <c r="AN88" s="841"/>
      <c r="AO88" s="841"/>
      <c r="AP88" s="844">
        <v>5452</v>
      </c>
      <c r="AQ88" s="844"/>
      <c r="AR88" s="844"/>
      <c r="AS88" s="844"/>
      <c r="AT88" s="844"/>
      <c r="AU88" s="844">
        <v>264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555</v>
      </c>
      <c r="CX102" s="852"/>
      <c r="CY102" s="852"/>
      <c r="CZ102" s="852"/>
      <c r="DA102" s="891"/>
      <c r="DB102" s="890">
        <v>16</v>
      </c>
      <c r="DC102" s="852"/>
      <c r="DD102" s="852"/>
      <c r="DE102" s="852"/>
      <c r="DF102" s="891"/>
      <c r="DG102" s="890" t="s">
        <v>555</v>
      </c>
      <c r="DH102" s="852"/>
      <c r="DI102" s="852"/>
      <c r="DJ102" s="852"/>
      <c r="DK102" s="891"/>
      <c r="DL102" s="890" t="s">
        <v>555</v>
      </c>
      <c r="DM102" s="852"/>
      <c r="DN102" s="852"/>
      <c r="DO102" s="852"/>
      <c r="DP102" s="891"/>
      <c r="DQ102" s="890" t="s">
        <v>555</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444606</v>
      </c>
      <c r="AB110" s="900"/>
      <c r="AC110" s="900"/>
      <c r="AD110" s="900"/>
      <c r="AE110" s="901"/>
      <c r="AF110" s="902">
        <v>405397</v>
      </c>
      <c r="AG110" s="900"/>
      <c r="AH110" s="900"/>
      <c r="AI110" s="900"/>
      <c r="AJ110" s="901"/>
      <c r="AK110" s="902">
        <v>376466</v>
      </c>
      <c r="AL110" s="900"/>
      <c r="AM110" s="900"/>
      <c r="AN110" s="900"/>
      <c r="AO110" s="901"/>
      <c r="AP110" s="903">
        <v>14.7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4459598</v>
      </c>
      <c r="BR110" s="931"/>
      <c r="BS110" s="931"/>
      <c r="BT110" s="931"/>
      <c r="BU110" s="931"/>
      <c r="BV110" s="931">
        <v>4200522</v>
      </c>
      <c r="BW110" s="931"/>
      <c r="BX110" s="931"/>
      <c r="BY110" s="931"/>
      <c r="BZ110" s="931"/>
      <c r="CA110" s="931">
        <v>4544111</v>
      </c>
      <c r="CB110" s="931"/>
      <c r="CC110" s="931"/>
      <c r="CD110" s="931"/>
      <c r="CE110" s="931"/>
      <c r="CF110" s="944">
        <v>177.4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565987</v>
      </c>
      <c r="BR112" s="926"/>
      <c r="BS112" s="926"/>
      <c r="BT112" s="926"/>
      <c r="BU112" s="926"/>
      <c r="BV112" s="926">
        <v>578923</v>
      </c>
      <c r="BW112" s="926"/>
      <c r="BX112" s="926"/>
      <c r="BY112" s="926"/>
      <c r="BZ112" s="926"/>
      <c r="CA112" s="926">
        <v>482917</v>
      </c>
      <c r="CB112" s="926"/>
      <c r="CC112" s="926"/>
      <c r="CD112" s="926"/>
      <c r="CE112" s="926"/>
      <c r="CF112" s="920">
        <v>18.8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61731</v>
      </c>
      <c r="AB113" s="938"/>
      <c r="AC113" s="938"/>
      <c r="AD113" s="938"/>
      <c r="AE113" s="939"/>
      <c r="AF113" s="940">
        <v>56600</v>
      </c>
      <c r="AG113" s="938"/>
      <c r="AH113" s="938"/>
      <c r="AI113" s="938"/>
      <c r="AJ113" s="939"/>
      <c r="AK113" s="940">
        <v>26578</v>
      </c>
      <c r="AL113" s="938"/>
      <c r="AM113" s="938"/>
      <c r="AN113" s="938"/>
      <c r="AO113" s="939"/>
      <c r="AP113" s="941">
        <v>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296385</v>
      </c>
      <c r="BR113" s="926"/>
      <c r="BS113" s="926"/>
      <c r="BT113" s="926"/>
      <c r="BU113" s="926"/>
      <c r="BV113" s="926">
        <v>281041</v>
      </c>
      <c r="BW113" s="926"/>
      <c r="BX113" s="926"/>
      <c r="BY113" s="926"/>
      <c r="BZ113" s="926"/>
      <c r="CA113" s="926">
        <v>263153</v>
      </c>
      <c r="CB113" s="926"/>
      <c r="CC113" s="926"/>
      <c r="CD113" s="926"/>
      <c r="CE113" s="926"/>
      <c r="CF113" s="920">
        <v>10.3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65320</v>
      </c>
      <c r="AB114" s="959"/>
      <c r="AC114" s="959"/>
      <c r="AD114" s="959"/>
      <c r="AE114" s="960"/>
      <c r="AF114" s="961">
        <v>37293</v>
      </c>
      <c r="AG114" s="959"/>
      <c r="AH114" s="959"/>
      <c r="AI114" s="959"/>
      <c r="AJ114" s="960"/>
      <c r="AK114" s="961">
        <v>42088</v>
      </c>
      <c r="AL114" s="959"/>
      <c r="AM114" s="959"/>
      <c r="AN114" s="959"/>
      <c r="AO114" s="960"/>
      <c r="AP114" s="962">
        <v>1.6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351063</v>
      </c>
      <c r="BR114" s="926"/>
      <c r="BS114" s="926"/>
      <c r="BT114" s="926"/>
      <c r="BU114" s="926"/>
      <c r="BV114" s="926">
        <v>278405</v>
      </c>
      <c r="BW114" s="926"/>
      <c r="BX114" s="926"/>
      <c r="BY114" s="926"/>
      <c r="BZ114" s="926"/>
      <c r="CA114" s="926">
        <v>339891</v>
      </c>
      <c r="CB114" s="926"/>
      <c r="CC114" s="926"/>
      <c r="CD114" s="926"/>
      <c r="CE114" s="926"/>
      <c r="CF114" s="920">
        <v>13.3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571657</v>
      </c>
      <c r="AB117" s="979"/>
      <c r="AC117" s="979"/>
      <c r="AD117" s="979"/>
      <c r="AE117" s="980"/>
      <c r="AF117" s="981">
        <v>499290</v>
      </c>
      <c r="AG117" s="979"/>
      <c r="AH117" s="979"/>
      <c r="AI117" s="979"/>
      <c r="AJ117" s="980"/>
      <c r="AK117" s="981">
        <v>445132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5673033</v>
      </c>
      <c r="BR119" s="1000"/>
      <c r="BS119" s="1000"/>
      <c r="BT119" s="1000"/>
      <c r="BU119" s="1000"/>
      <c r="BV119" s="1000">
        <v>5338891</v>
      </c>
      <c r="BW119" s="1000"/>
      <c r="BX119" s="1000"/>
      <c r="BY119" s="1000"/>
      <c r="BZ119" s="1000"/>
      <c r="CA119" s="1000">
        <v>5630072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3360521</v>
      </c>
      <c r="BR120" s="931"/>
      <c r="BS120" s="931"/>
      <c r="BT120" s="931"/>
      <c r="BU120" s="931"/>
      <c r="BV120" s="931">
        <v>3377571</v>
      </c>
      <c r="BW120" s="931"/>
      <c r="BX120" s="931"/>
      <c r="BY120" s="931"/>
      <c r="BZ120" s="931"/>
      <c r="CA120" s="931">
        <v>3397869</v>
      </c>
      <c r="CB120" s="931"/>
      <c r="CC120" s="931"/>
      <c r="CD120" s="931"/>
      <c r="CE120" s="931"/>
      <c r="CF120" s="944">
        <v>132.6</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565987</v>
      </c>
      <c r="DH120" s="931"/>
      <c r="DI120" s="931"/>
      <c r="DJ120" s="931"/>
      <c r="DK120" s="931"/>
      <c r="DL120" s="931">
        <v>578923</v>
      </c>
      <c r="DM120" s="931"/>
      <c r="DN120" s="931"/>
      <c r="DO120" s="931"/>
      <c r="DP120" s="931"/>
      <c r="DQ120" s="931">
        <v>482917</v>
      </c>
      <c r="DR120" s="931"/>
      <c r="DS120" s="931"/>
      <c r="DT120" s="931"/>
      <c r="DU120" s="931"/>
      <c r="DV120" s="932">
        <v>18.8</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58287</v>
      </c>
      <c r="BR121" s="926"/>
      <c r="BS121" s="926"/>
      <c r="BT121" s="926"/>
      <c r="BU121" s="926"/>
      <c r="BV121" s="926">
        <v>50093</v>
      </c>
      <c r="BW121" s="926"/>
      <c r="BX121" s="926"/>
      <c r="BY121" s="926"/>
      <c r="BZ121" s="926"/>
      <c r="CA121" s="926">
        <v>53630</v>
      </c>
      <c r="CB121" s="926"/>
      <c r="CC121" s="926"/>
      <c r="CD121" s="926"/>
      <c r="CE121" s="926"/>
      <c r="CF121" s="920">
        <v>2.1</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3779833</v>
      </c>
      <c r="BR122" s="1000"/>
      <c r="BS122" s="1000"/>
      <c r="BT122" s="1000"/>
      <c r="BU122" s="1000"/>
      <c r="BV122" s="1000">
        <v>3630308</v>
      </c>
      <c r="BW122" s="1000"/>
      <c r="BX122" s="1000"/>
      <c r="BY122" s="1000"/>
      <c r="BZ122" s="1000"/>
      <c r="CA122" s="1000">
        <v>3696035</v>
      </c>
      <c r="CB122" s="1000"/>
      <c r="CC122" s="1000"/>
      <c r="CD122" s="1000"/>
      <c r="CE122" s="1000"/>
      <c r="CF122" s="1017">
        <v>144.30000000000001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7198641</v>
      </c>
      <c r="BR123" s="1064"/>
      <c r="BS123" s="1064"/>
      <c r="BT123" s="1064"/>
      <c r="BU123" s="1064"/>
      <c r="BV123" s="1064">
        <v>7057972</v>
      </c>
      <c r="BW123" s="1064"/>
      <c r="BX123" s="1064"/>
      <c r="BY123" s="1064"/>
      <c r="BZ123" s="1064"/>
      <c r="CA123" s="1064">
        <v>7147534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8381</v>
      </c>
      <c r="AB128" s="1046"/>
      <c r="AC128" s="1046"/>
      <c r="AD128" s="1046"/>
      <c r="AE128" s="1047"/>
      <c r="AF128" s="1048">
        <v>12690</v>
      </c>
      <c r="AG128" s="1046"/>
      <c r="AH128" s="1046"/>
      <c r="AI128" s="1046"/>
      <c r="AJ128" s="1047"/>
      <c r="AK128" s="1048">
        <v>20897</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2786376</v>
      </c>
      <c r="AB129" s="959"/>
      <c r="AC129" s="959"/>
      <c r="AD129" s="959"/>
      <c r="AE129" s="960"/>
      <c r="AF129" s="961">
        <v>2813235</v>
      </c>
      <c r="AG129" s="959"/>
      <c r="AH129" s="959"/>
      <c r="AI129" s="959"/>
      <c r="AJ129" s="960"/>
      <c r="AK129" s="961">
        <v>2879715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365622</v>
      </c>
      <c r="AB130" s="959"/>
      <c r="AC130" s="959"/>
      <c r="AD130" s="959"/>
      <c r="AE130" s="960"/>
      <c r="AF130" s="961">
        <v>327565</v>
      </c>
      <c r="AG130" s="959"/>
      <c r="AH130" s="959"/>
      <c r="AI130" s="959"/>
      <c r="AJ130" s="960"/>
      <c r="AK130" s="961">
        <v>317800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2420754</v>
      </c>
      <c r="AB131" s="986"/>
      <c r="AC131" s="986"/>
      <c r="AD131" s="986"/>
      <c r="AE131" s="987"/>
      <c r="AF131" s="985">
        <v>2485670</v>
      </c>
      <c r="AG131" s="986"/>
      <c r="AH131" s="986"/>
      <c r="AI131" s="986"/>
      <c r="AJ131" s="987"/>
      <c r="AK131" s="985">
        <v>2561915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8.1649766970000002</v>
      </c>
      <c r="AB132" s="1097"/>
      <c r="AC132" s="1097"/>
      <c r="AD132" s="1097"/>
      <c r="AE132" s="1098"/>
      <c r="AF132" s="1099">
        <v>6.3980737589999999</v>
      </c>
      <c r="AG132" s="1097"/>
      <c r="AH132" s="1097"/>
      <c r="AI132" s="1097"/>
      <c r="AJ132" s="1098"/>
      <c r="AK132" s="1099">
        <v>4.1545094200000001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7.6</v>
      </c>
      <c r="AB133" s="1080"/>
      <c r="AC133" s="1080"/>
      <c r="AD133" s="1080"/>
      <c r="AE133" s="1081"/>
      <c r="AF133" s="1079">
        <v>7.2</v>
      </c>
      <c r="AG133" s="1080"/>
      <c r="AH133" s="1080"/>
      <c r="AI133" s="1080"/>
      <c r="AJ133" s="1081"/>
      <c r="AK133" s="1079">
        <v>6.2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zSDfsD8vfhSw/XFNcKvGwP3lSL/7TEW3mlaq4onsIP9sExfS740z4v58vio5CjO4YIf8Hi3/SKwsKPNvrF7QQ==" saltValue="Vtgbc3+sz5PuWa6pdkG8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AlElj+4noa3CFLhROI0odjj26FRRSjEJevZlUAmTV3svP+bNY+owDyyn0F1vwdckWQEwJCBwSLMSw5mGIsp/A==" saltValue="ZVpC+yWeTQcGgtk/zqlO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1zpGl4SSXhXC+kZ9MtUMdNNRKC1e+U83Cuxm4ETqz56dy/KKw0pcYcCzP/cnqU1prFUu2gZJLfnLkgcUQyolA==" saltValue="gks6LTtWr8p9AaH8aW1UO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85" zoomScaleNormal="85" zoomScaleSheetLayoutView="5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930423</v>
      </c>
      <c r="AP9" s="269">
        <v>116507</v>
      </c>
      <c r="AQ9" s="270">
        <v>156369</v>
      </c>
      <c r="AR9" s="271">
        <v>-25.5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143493</v>
      </c>
      <c r="AP10" s="272">
        <v>17968</v>
      </c>
      <c r="AQ10" s="273">
        <v>21449</v>
      </c>
      <c r="AR10" s="274">
        <v>-16.2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25177</v>
      </c>
      <c r="AP11" s="272">
        <v>3153</v>
      </c>
      <c r="AQ11" s="273">
        <v>1663</v>
      </c>
      <c r="AR11" s="274">
        <v>89.6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34</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71128</v>
      </c>
      <c r="AP13" s="272">
        <v>8907</v>
      </c>
      <c r="AQ13" s="273">
        <v>5566</v>
      </c>
      <c r="AR13" s="274">
        <v>60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25308</v>
      </c>
      <c r="AP14" s="272">
        <v>3169</v>
      </c>
      <c r="AQ14" s="273">
        <v>3589</v>
      </c>
      <c r="AR14" s="274">
        <v>-11.7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-91707</v>
      </c>
      <c r="AP15" s="272">
        <v>-11483</v>
      </c>
      <c r="AQ15" s="273">
        <v>-10547</v>
      </c>
      <c r="AR15" s="274">
        <v>8.9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1103822</v>
      </c>
      <c r="AP16" s="272">
        <v>138220</v>
      </c>
      <c r="AQ16" s="273">
        <v>178125</v>
      </c>
      <c r="AR16" s="274">
        <v>-22.4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10.39</v>
      </c>
      <c r="AP21" s="286">
        <v>14.51</v>
      </c>
      <c r="AQ21" s="287">
        <v>-4.12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94.2</v>
      </c>
      <c r="AP22" s="291">
        <v>95.5</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376466</v>
      </c>
      <c r="AP32" s="300">
        <v>47141</v>
      </c>
      <c r="AQ32" s="301">
        <v>89268</v>
      </c>
      <c r="AR32" s="302">
        <v>-47.2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26578</v>
      </c>
      <c r="AP35" s="300">
        <v>3328</v>
      </c>
      <c r="AQ35" s="301">
        <v>17003</v>
      </c>
      <c r="AR35" s="302">
        <v>-80.400000000000006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42088</v>
      </c>
      <c r="AP36" s="300">
        <v>5270</v>
      </c>
      <c r="AQ36" s="301">
        <v>5039</v>
      </c>
      <c r="AR36" s="302">
        <v>4.5999999999999996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909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25</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-20897</v>
      </c>
      <c r="AP39" s="300">
        <v>-2617</v>
      </c>
      <c r="AQ39" s="301">
        <v>-4913</v>
      </c>
      <c r="AR39" s="302">
        <v>-46.7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-317800</v>
      </c>
      <c r="AP40" s="300">
        <v>-39795</v>
      </c>
      <c r="AQ40" s="301">
        <v>-72657</v>
      </c>
      <c r="AR40" s="302">
        <v>-45.2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106435</v>
      </c>
      <c r="AP41" s="300">
        <v>13328</v>
      </c>
      <c r="AQ41" s="301">
        <v>34674</v>
      </c>
      <c r="AR41" s="302">
        <v>-61.6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685171</v>
      </c>
      <c r="AN51" s="322">
        <v>80970</v>
      </c>
      <c r="AO51" s="323">
        <v>-21.3</v>
      </c>
      <c r="AP51" s="324">
        <v>125391</v>
      </c>
      <c r="AQ51" s="325">
        <v>-13.6</v>
      </c>
      <c r="AR51" s="326">
        <v>-7.7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280412</v>
      </c>
      <c r="AN52" s="330">
        <v>33138</v>
      </c>
      <c r="AO52" s="331">
        <v>-30.4</v>
      </c>
      <c r="AP52" s="332">
        <v>68516</v>
      </c>
      <c r="AQ52" s="333">
        <v>-18.2</v>
      </c>
      <c r="AR52" s="334">
        <v>-12.2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990967</v>
      </c>
      <c r="AN53" s="322">
        <v>118395</v>
      </c>
      <c r="AO53" s="323">
        <v>46.2</v>
      </c>
      <c r="AP53" s="324">
        <v>138402</v>
      </c>
      <c r="AQ53" s="325">
        <v>10.4</v>
      </c>
      <c r="AR53" s="326">
        <v>35.799999999999997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362833</v>
      </c>
      <c r="AN54" s="330">
        <v>43349</v>
      </c>
      <c r="AO54" s="331">
        <v>30.8</v>
      </c>
      <c r="AP54" s="332">
        <v>70652</v>
      </c>
      <c r="AQ54" s="333">
        <v>3.1</v>
      </c>
      <c r="AR54" s="334">
        <v>27.7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737791</v>
      </c>
      <c r="AN55" s="322">
        <v>89788</v>
      </c>
      <c r="AO55" s="323">
        <v>-24.2</v>
      </c>
      <c r="AP55" s="324">
        <v>146367</v>
      </c>
      <c r="AQ55" s="325">
        <v>5.8</v>
      </c>
      <c r="AR55" s="326">
        <v>-30</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362790</v>
      </c>
      <c r="AN56" s="330">
        <v>44151</v>
      </c>
      <c r="AO56" s="331">
        <v>1.9</v>
      </c>
      <c r="AP56" s="332">
        <v>79441</v>
      </c>
      <c r="AQ56" s="333">
        <v>12.4</v>
      </c>
      <c r="AR56" s="334">
        <v>-10.5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660102</v>
      </c>
      <c r="AN57" s="322">
        <v>81554</v>
      </c>
      <c r="AO57" s="323">
        <v>-9.1999999999999993</v>
      </c>
      <c r="AP57" s="324">
        <v>165181</v>
      </c>
      <c r="AQ57" s="325">
        <v>12.9</v>
      </c>
      <c r="AR57" s="326">
        <v>-22.1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275879</v>
      </c>
      <c r="AN58" s="330">
        <v>34084</v>
      </c>
      <c r="AO58" s="331">
        <v>-22.8</v>
      </c>
      <c r="AP58" s="332">
        <v>82246</v>
      </c>
      <c r="AQ58" s="333">
        <v>3.5</v>
      </c>
      <c r="AR58" s="334">
        <v>-26.3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614100</v>
      </c>
      <c r="AN59" s="322">
        <v>76897</v>
      </c>
      <c r="AO59" s="323">
        <v>-5.7</v>
      </c>
      <c r="AP59" s="324">
        <v>166234</v>
      </c>
      <c r="AQ59" s="325">
        <v>0.6</v>
      </c>
      <c r="AR59" s="326">
        <v>-6.3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358052</v>
      </c>
      <c r="AN60" s="330">
        <v>44835</v>
      </c>
      <c r="AO60" s="331">
        <v>31.5</v>
      </c>
      <c r="AP60" s="332">
        <v>89789</v>
      </c>
      <c r="AQ60" s="333">
        <v>9.1999999999999993</v>
      </c>
      <c r="AR60" s="334">
        <v>22.3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737626</v>
      </c>
      <c r="AN61" s="337">
        <v>89521</v>
      </c>
      <c r="AO61" s="338">
        <v>-2.8</v>
      </c>
      <c r="AP61" s="339">
        <v>148315</v>
      </c>
      <c r="AQ61" s="340">
        <v>3.2</v>
      </c>
      <c r="AR61" s="326">
        <v>-6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327993</v>
      </c>
      <c r="AN62" s="330">
        <v>39911</v>
      </c>
      <c r="AO62" s="331">
        <v>2.2000000000000002</v>
      </c>
      <c r="AP62" s="332">
        <v>78129</v>
      </c>
      <c r="AQ62" s="333">
        <v>2</v>
      </c>
      <c r="AR62" s="334">
        <v>0.2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UbNIxApa/T7gqleyzkBa9lK6BrvmAQwqzr1VkbeYQG1eiDHKuDOnNdANpcctqPoCTH9WkFehjWRGD4bZIogWw==" saltValue="MatdCCCEK2UBVgQ5D1h8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grx60nKWXlPxFEN7baQttxzXKBfZSaP/ZhuKk5Vt1iuNS86WEprKl/RTHGUrqACR0bSf9J5//mwIalaQgg+6CA==" saltValue="8PwTCi1UNjWV/2M3o819e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zoomScalePageLayoutView="60"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pg/UBmoT4uICDPcj5HMHoJcgLI/9xevQfvwNQHmiVty6fAPEST/fufSlafzw1ruNh9dW49Tci1aQwqtuBDiRfw==" saltValue="h0ujLzNVaGRxOqfuHBYYN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28.61</v>
      </c>
      <c r="G47" s="12">
        <v>27.01</v>
      </c>
      <c r="H47" s="12">
        <v>27.7</v>
      </c>
      <c r="I47" s="12">
        <v>27.45</v>
      </c>
      <c r="J47" s="13">
        <v>26.85</v>
      </c>
    </row>
    <row r="48" spans="2:10" ht="57.75" customHeight="1" x14ac:dyDescent="0.2">
      <c r="B48" s="14"/>
      <c r="C48" s="1141" t="s">
        <v>4</v>
      </c>
      <c r="D48" s="1141"/>
      <c r="E48" s="1142"/>
      <c r="F48" s="15">
        <v>9.2200000000000006</v>
      </c>
      <c r="G48" s="16">
        <v>10.4</v>
      </c>
      <c r="H48" s="16">
        <v>12.39</v>
      </c>
      <c r="I48" s="16">
        <v>12.47</v>
      </c>
      <c r="J48" s="17">
        <v>12.52</v>
      </c>
    </row>
    <row r="49" spans="2:10" ht="57.75" customHeight="1" thickBot="1" x14ac:dyDescent="0.25">
      <c r="B49" s="18"/>
      <c r="C49" s="1143" t="s">
        <v>5</v>
      </c>
      <c r="D49" s="1143"/>
      <c r="E49" s="1144"/>
      <c r="F49" s="19">
        <v>1.55</v>
      </c>
      <c r="G49" s="20">
        <v>7.82</v>
      </c>
      <c r="H49" s="20">
        <v>7.7</v>
      </c>
      <c r="I49" s="20">
        <v>6.34</v>
      </c>
      <c r="J49" s="21">
        <v>5.64</v>
      </c>
    </row>
    <row r="50" spans="2:10" ht="13.2" x14ac:dyDescent="0.2"/>
  </sheetData>
  <sheetProtection algorithmName="SHA-512" hashValue="kEzHPmApEjcWDxmIoa4bDXgCqSZ0Dz3imNnFwr+vCnB9stWBrL2h0vuaxPdES6biWzlnsPUEFfHfJy73XscRow==" saltValue="0m4ehfqvskAIql8XwGAJ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2026-03-17T01:17:08Z</cp:lastPrinted>
  <dcterms:created xsi:type="dcterms:W3CDTF">2026-02-23T07:59:50Z</dcterms:created>
  <dcterms:modified xsi:type="dcterms:W3CDTF">2026-03-18T07:05:37Z</dcterms:modified>
  <cp:category/>
</cp:coreProperties>
</file>