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_sv\unit\総務部_財政課\00共有フォルダ\E_財政一般\R04\R040907-162147_【９／２６（月）〆】（奈良県）令和２年度財政状況資料集（公会計分）の作成及び提出について（依頼）\files\回答\"/>
    </mc:Choice>
  </mc:AlternateContent>
  <bookViews>
    <workbookView xWindow="2025" yWindow="2730" windowWidth="26775" windowHeight="116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CO34" i="10" l="1"/>
</calcChain>
</file>

<file path=xl/sharedStrings.xml><?xml version="1.0" encoding="utf-8"?>
<sst xmlns="http://schemas.openxmlformats.org/spreadsheetml/2006/main" count="1143" uniqueCount="616">
  <si>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</si>
  <si>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</si>
  <si>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</si>
  <si>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</si>
  <si>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</si>
  <si>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</si>
  <si>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</si>
  <si>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</si>
  <si>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</si>
  <si>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</si>
  <si>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</si>
  <si>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</si>
  <si>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</si>
  <si>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</si>
  <si>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</si>
  <si>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</si>
  <si>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</si>
  <si>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</si>
  <si>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</si>
  <si>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</si>
  <si>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</si>
  <si>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</si>
  <si>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</si>
  <si>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</si>
  <si>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</si>
  <si>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</si>
  <si>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</si>
  <si>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</si>
  <si>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</si>
  <si>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</si>
  <si>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</si>
  <si>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</si>
  <si>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</si>
  <si>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</si>
  <si>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</si>
  <si>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</si>
  <si>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</si>
  <si>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</si>
  <si>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</si>
  <si>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</si>
  <si>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</si>
  <si>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</si>
  <si>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</si>
  <si>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</si>
  <si>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</si>
  <si>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</si>
  <si>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</si>
  <si>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</si>
  <si>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</si>
  <si>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</si>
  <si>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</si>
  <si>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</si>
  <si>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</si>
  <si>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</si>
  <si>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</si>
  <si>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</si>
  <si>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</si>
  <si>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</si>
  <si>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</si>
  <si>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</si>
  <si>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</si>
  <si>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</si>
  <si>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</si>
  <si>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</si>
  <si>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</si>
  <si>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</si>
  <si>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</si>
  <si>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</si>
  <si>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</si>
  <si>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</si>
  <si>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</si>
  <si>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</si>
  <si>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</si>
  <si>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</si>
  <si>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</si>
  <si>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</si>
  <si>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</si>
  <si>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</si>
  <si>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</si>
  <si>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</si>
  <si>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</si>
  <si>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</si>
  <si>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</si>
  <si>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</si>
  <si>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</si>
  <si>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</si>
  <si>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</si>
  <si>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</si>
  <si>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</si>
  <si>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</si>
  <si>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</si>
  <si>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</si>
  <si>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</si>
  <si>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</si>
  <si>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</si>
  <si>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</si>
  <si>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</si>
  <si>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</si>
  <si>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</si>
  <si>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</si>
  <si>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</si>
  <si>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</si>
  <si>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</si>
  <si>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</si>
  <si>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</si>
  <si>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</si>
  <si>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</si>
  <si>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</si>
  <si>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</si>
  <si>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</si>
  <si>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</si>
  <si>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</si>
  <si>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</si>
  <si>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</si>
  <si>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</si>
  <si>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</si>
  <si>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</si>
  <si>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</si>
  <si>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</si>
  <si>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</si>
  <si>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</si>
  <si>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</si>
  <si>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</si>
  <si>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</si>
  <si>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</si>
  <si>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</si>
  <si>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</si>
  <si>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</si>
  <si>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</si>
  <si>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</si>
  <si>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</si>
  <si>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</si>
  <si>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</si>
  <si>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</si>
  <si>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</si>
  <si>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</si>
  <si>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</si>
  <si>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</si>
  <si>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</si>
  <si>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</si>
  <si>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</si>
  <si>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</si>
  <si>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</si>
  <si>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</si>
  <si>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</si>
  <si>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</si>
  <si>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</si>
  <si>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</si>
  <si>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</si>
  <si>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</si>
  <si>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</si>
  <si>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</si>
  <si>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</si>
  <si>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</si>
  <si>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</si>
  <si>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</si>
  <si>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</si>
  <si>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</si>
  <si>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</si>
  <si>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</si>
  <si>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</si>
  <si>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</si>
  <si>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</si>
  <si>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</si>
  <si>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</si>
  <si>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</si>
  <si>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</si>
  <si>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</si>
  <si>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</si>
  <si>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</si>
  <si>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</si>
  <si>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</si>
  <si>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</si>
  <si>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</si>
  <si>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</si>
  <si>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</si>
  <si>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</si>
  <si>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</si>
  <si>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</si>
  <si>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</si>
  <si>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</si>
  <si>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</si>
  <si>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</si>
  <si>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</si>
  <si>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</si>
  <si>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</si>
  <si>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</si>
  <si>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</si>
  <si>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</si>
  <si>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</si>
  <si>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</si>
  <si>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</si>
  <si>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</si>
  <si>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</si>
  <si>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</si>
  <si>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</si>
  <si>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</si>
  <si>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</si>
  <si>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</si>
  <si>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</si>
  <si>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</si>
  <si>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</si>
  <si>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</si>
  <si>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</si>
  <si>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</si>
  <si>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</si>
  <si>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</si>
  <si>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</si>
  <si>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</si>
  <si>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</si>
  <si>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</si>
  <si>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</si>
  <si>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</si>
  <si>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</si>
  <si>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</si>
  <si>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</si>
  <si>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</si>
  <si>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</si>
  <si>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</si>
  <si>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</si>
  <si>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</si>
  <si>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</si>
  <si>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</si>
  <si>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</si>
  <si>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</si>
  <si>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</si>
  <si>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</si>
  <si>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</si>
  <si>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</si>
  <si>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</si>
  <si>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</si>
  <si>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</si>
  <si>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</si>
  <si>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</si>
  <si>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</si>
  <si>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</si>
  <si>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</si>
  <si>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</si>
  <si>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</si>
  <si>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</si>
  <si>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</si>
  <si>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</si>
  <si>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</si>
  <si>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</si>
  <si>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</si>
  <si>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</si>
  <si>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</si>
  <si>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</si>
  <si>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</si>
  <si>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</si>
  <si>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</si>
  <si>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</si>
  <si>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</si>
  <si>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</si>
  <si>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</si>
  <si>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</si>
  <si>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</si>
  <si>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</si>
  <si>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</si>
  <si>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</si>
  <si>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</si>
  <si>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</si>
  <si>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</si>
  <si>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</si>
  <si>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</si>
  <si>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</si>
  <si>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</si>
  <si>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</si>
  <si>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</si>
  <si>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</si>
  <si>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</si>
  <si>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</si>
  <si>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</si>
  <si>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</si>
  <si>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</si>
  <si>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</si>
  <si>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</si>
  <si>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</si>
  <si>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</si>
  <si>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</si>
  <si>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</si>
  <si>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</si>
  <si>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</si>
  <si>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</si>
  <si>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</si>
  <si>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</si>
  <si>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</si>
  <si>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</si>
  <si>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</si>
  <si>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</si>
  <si>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</si>
  <si>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</si>
  <si>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</si>
  <si>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</si>
  <si>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</si>
  <si>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</si>
  <si>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</si>
  <si>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</si>
  <si>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</si>
  <si>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</si>
  <si>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</si>
  <si>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</si>
  <si>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</si>
  <si>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</si>
  <si>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</si>
  <si>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</si>
  <si>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</si>
  <si>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</si>
  <si>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</si>
  <si>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</si>
  <si>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</si>
  <si>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</si>
  <si>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</si>
  <si>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</si>
  <si>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</si>
  <si>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</si>
  <si>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</si>
  <si>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</si>
  <si>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</si>
  <si>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</si>
  <si>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</si>
  <si>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</si>
  <si>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</si>
  <si>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</si>
  <si>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</si>
  <si>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</si>
  <si>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</si>
  <si>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</si>
  <si>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</si>
  <si>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</si>
  <si>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</si>
  <si>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</si>
  <si>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</si>
  <si>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</si>
  <si>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</si>
  <si>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</si>
  <si>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</si>
  <si>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</si>
  <si>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</si>
  <si>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</si>
  <si>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</si>
  <si>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</si>
  <si>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</si>
  <si>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</si>
  <si>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</si>
  <si>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</si>
  <si>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</si>
  <si>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</si>
  <si>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</si>
  <si>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</si>
  <si>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</si>
  <si>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</si>
  <si>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</si>
  <si>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</si>
  <si>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</si>
  <si>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</si>
  <si>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</si>
  <si>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</si>
  <si>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</si>
  <si>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</si>
  <si>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</si>
  <si>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</si>
  <si>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</si>
  <si>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</si>
  <si>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</si>
  <si>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</si>
  <si>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</si>
  <si>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</si>
  <si>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</si>
  <si>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</si>
  <si>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</si>
  <si>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</si>
  <si>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</si>
  <si>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</si>
  <si>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</si>
  <si>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</si>
  <si>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</si>
  <si>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</si>
  <si>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</si>
  <si>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</si>
  <si>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</si>
  <si>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</si>
  <si>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</si>
  <si>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</si>
  <si>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</si>
  <si>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</si>
  <si>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</si>
  <si>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</si>
  <si>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</si>
  <si>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</si>
  <si>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</si>
  <si>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</si>
  <si>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</si>
  <si>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</si>
  <si>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</si>
  <si>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</si>
  <si>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</si>
  <si>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</si>
  <si>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</si>
  <si>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</si>
  <si>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</si>
  <si>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</si>
  <si>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</si>
  <si>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</si>
  <si>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</si>
  <si>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</si>
  <si>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</si>
  <si>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</si>
  <si>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</si>
  <si>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</si>
  <si>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</si>
  <si>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</si>
  <si>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</si>
  <si>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</si>
  <si>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</si>
  <si>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</si>
  <si>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</si>
  <si>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</si>
  <si>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</si>
  <si>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</si>
  <si>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</si>
  <si>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</si>
  <si>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</si>
  <si>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</si>
  <si>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</si>
  <si>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</si>
  <si>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</si>
  <si>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</si>
  <si>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</si>
  <si>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</si>
  <si>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</si>
  <si>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</si>
  <si>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</si>
  <si>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</si>
  <si>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</si>
  <si>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</si>
  <si>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</si>
  <si>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</si>
  <si>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</si>
  <si>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</si>
  <si>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</si>
  <si>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</si>
  <si>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</si>
  <si>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</si>
  <si>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</si>
  <si>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</si>
  <si>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</si>
  <si>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</si>
  <si>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</si>
  <si>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</si>
  <si>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</si>
  <si>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</si>
  <si>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</si>
  <si>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</si>
  <si>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</si>
  <si>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</si>
  <si>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</si>
  <si>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</si>
  <si>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</si>
  <si>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</si>
  <si>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</si>
  <si>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</si>
  <si>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</si>
  <si>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</si>
  <si>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</si>
  <si>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</si>
  <si>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</si>
  <si>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</si>
  <si>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</si>
  <si>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</si>
  <si>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</si>
  <si>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</si>
  <si>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</si>
  <si>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</si>
  <si>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</si>
  <si>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</si>
  <si>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</si>
  <si>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</si>
  <si>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</si>
  <si>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</si>
  <si>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</si>
  <si>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</si>
  <si>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</si>
  <si>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</si>
  <si>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</si>
  <si>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</si>
  <si>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</si>
  <si>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</si>
  <si>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</si>
  <si>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</si>
  <si>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</si>
  <si>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</si>
  <si>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</si>
  <si>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</si>
  <si>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</si>
  <si>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</si>
  <si>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</si>
  <si>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</si>
  <si>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</si>
  <si>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</si>
  <si>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</si>
  <si>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</si>
  <si>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</si>
  <si>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</si>
  <si>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</si>
  <si>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</si>
  <si>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</si>
  <si>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</si>
  <si>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</si>
  <si>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</si>
  <si>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</si>
  <si>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</si>
  <si>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</si>
  <si>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</si>
  <si>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</si>
  <si>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</si>
  <si>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</si>
  <si>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</si>
  <si>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</si>
  <si>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</si>
  <si>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</si>
  <si>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</si>
  <si>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</si>
  <si>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</si>
  <si>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</si>
  <si>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</si>
  <si>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</si>
  <si>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</si>
  <si>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</si>
  <si>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</si>
  <si>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</si>
  <si>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</si>
  <si>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</si>
  <si>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</si>
  <si>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</si>
  <si>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</si>
  <si>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</si>
  <si>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</si>
  <si>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</si>
  <si>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</si>
  <si>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</si>
  <si>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</si>
  <si>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</si>
  <si>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</si>
  <si>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</si>
  <si>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</si>
  <si>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</si>
  <si>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</si>
  <si>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</si>
  <si>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</si>
  <si>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</si>
  <si>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</si>
  <si>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</si>
  <si>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</si>
  <si>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</si>
  <si>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</si>
  <si>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</si>
  <si>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</si>
  <si>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</si>
  <si>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</si>
  <si>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</si>
  <si>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</si>
  <si>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</si>
  <si>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</si>
  <si>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</si>
  <si>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</si>
  <si>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</si>
  <si>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</si>
  <si>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住宅新築資金等貸付事業特別会計</t>
  </si>
  <si>
    <t>▲ 0.49</t>
  </si>
  <si>
    <t>▲ 0.45</t>
  </si>
  <si>
    <t>▲ 0.40</t>
  </si>
  <si>
    <t>▲ 0.27</t>
  </si>
  <si>
    <t>▲ 0.19</t>
  </si>
  <si>
    <t>水道事業会計</t>
  </si>
  <si>
    <t>一般会計</t>
  </si>
  <si>
    <t>公共下水道事業会計</t>
  </si>
  <si>
    <t>国民健康保険特別会計</t>
  </si>
  <si>
    <t>介護保険事業特別会計</t>
  </si>
  <si>
    <t>後期高齢者医療特別会計</t>
  </si>
  <si>
    <t>その他会計（赤字）</t>
  </si>
  <si>
    <t>▲ 0.20</t>
  </si>
  <si>
    <t>その他会計（黒字）</t>
  </si>
  <si>
    <t>（百万円）</t>
    <phoneticPr fontId="5"/>
  </si>
  <si>
    <t>H27末</t>
    <phoneticPr fontId="5"/>
  </si>
  <si>
    <t>H28末</t>
    <phoneticPr fontId="5"/>
  </si>
  <si>
    <t>H29末</t>
    <phoneticPr fontId="5"/>
  </si>
  <si>
    <t>H30末</t>
    <phoneticPr fontId="5"/>
  </si>
  <si>
    <t>R01末</t>
    <phoneticPr fontId="5"/>
  </si>
  <si>
    <t>-</t>
    <phoneticPr fontId="2"/>
  </si>
  <si>
    <t>川西町土地開発公社</t>
    <rPh sb="0" eb="3">
      <t>カワニシチョウ</t>
    </rPh>
    <rPh sb="3" eb="5">
      <t>トチ</t>
    </rPh>
    <rPh sb="5" eb="7">
      <t>カイハツ</t>
    </rPh>
    <rPh sb="7" eb="9">
      <t>コウシャ</t>
    </rPh>
    <phoneticPr fontId="2"/>
  </si>
  <si>
    <t>川西町・三宅町式下中学校組合</t>
    <rPh sb="0" eb="3">
      <t>カワニシチョウ</t>
    </rPh>
    <rPh sb="4" eb="7">
      <t>ミヤケチョウ</t>
    </rPh>
    <rPh sb="7" eb="8">
      <t>シキ</t>
    </rPh>
    <rPh sb="8" eb="9">
      <t>シタ</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</si>
  <si>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</si>
  <si>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</si>
  <si>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7">
      <t>コウレイ</t>
    </rPh>
    <rPh sb="7" eb="8">
      <t>モノ</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</si>
  <si>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</si>
  <si>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</si>
  <si>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</si>
  <si>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t>
    <phoneticPr fontId="2"/>
  </si>
  <si>
    <t>まちづくり基金</t>
    <rPh sb="5" eb="7">
      <t>キキン</t>
    </rPh>
    <phoneticPr fontId="5"/>
  </si>
  <si>
    <t>地域福祉基金</t>
    <rPh sb="0" eb="2">
      <t>チイキ</t>
    </rPh>
    <rPh sb="2" eb="4">
      <t>フクシ</t>
    </rPh>
    <rPh sb="4" eb="6">
      <t>キキン</t>
    </rPh>
    <phoneticPr fontId="5"/>
  </si>
  <si>
    <t>地域づくり振興基金</t>
    <rPh sb="0" eb="2">
      <t>チイキ</t>
    </rPh>
    <rPh sb="5" eb="7">
      <t>シンコウ</t>
    </rPh>
    <rPh sb="7" eb="9">
      <t>キキン</t>
    </rPh>
    <phoneticPr fontId="5"/>
  </si>
  <si>
    <t>自治振興基金</t>
    <rPh sb="0" eb="2">
      <t>ジチ</t>
    </rPh>
    <rPh sb="2" eb="4">
      <t>シンコウ</t>
    </rPh>
    <rPh sb="4" eb="6">
      <t>キキン</t>
    </rPh>
    <phoneticPr fontId="5"/>
  </si>
  <si>
    <t>環境整備基金</t>
    <rPh sb="0" eb="2">
      <t>カンキョウ</t>
    </rPh>
    <rPh sb="2" eb="4">
      <t>セイビ</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</si>
  <si>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</si>
  <si>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</si>
  <si>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</si>
  <si>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将来負担比率は「－％」と、類似団体の中で最良であり、有形固定資産減価償却率においても類似団体平均より5.7%下回る割合となっている。
今後も、経常経費の削減や財政調整基金を始めとした基金の積み立て等を行い、将来にわたり計画性のある健全な財政運営に努める。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</si>
  <si>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</si>
  <si>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</si>
  <si>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</si>
  <si>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</si>
  <si>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</si>
  <si>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</si>
  <si>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と、類似団体の中で最良であり、実質公債費比率は、昨年度に比べ0.9％減の8.0%となっている。過年度においては、実質公債費率が年々増加していたが、今年度は類似団体内平均値を0.8％下回るなど改善傾向にある。今後も公債費の削減に努め、健全な運営を行う。</t>
    <rPh sb="58" eb="61">
      <t>カネンド</t>
    </rPh>
    <rPh sb="74" eb="76">
      <t>ネンネン</t>
    </rPh>
    <rPh sb="76" eb="78">
      <t>ゾウカ</t>
    </rPh>
    <rPh sb="84" eb="87">
      <t>コンネンド</t>
    </rPh>
    <rPh sb="88" eb="92">
      <t>ルイジダンタイ</t>
    </rPh>
    <rPh sb="92" eb="93">
      <t>ナイ</t>
    </rPh>
    <rPh sb="93" eb="96">
      <t>ヘイキンチ</t>
    </rPh>
    <rPh sb="101" eb="103">
      <t>シタマワ</t>
    </rPh>
    <rPh sb="106" eb="110">
      <t>カイゼンケイコウ</t>
    </rPh>
    <rPh sb="114" eb="116">
      <t>コンゴ</t>
    </rPh>
    <rPh sb="127" eb="129">
      <t>ケンゼン</t>
    </rPh>
    <rPh sb="130" eb="132">
      <t>ウンエイ</t>
    </rPh>
    <rPh sb="133" eb="134">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</si>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</sst>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quotePrefix="1"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6" xfId="15" quotePrefix="1"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13" xfId="12" quotePrefix="1" applyNumberFormat="1" applyFont="1" applyBorder="1" applyAlignment="1" applyProtection="1">
      <alignment horizontal="right" vertical="center" shrinkToFit="1"/>
      <protection locked="0"/>
    </xf>
    <xf numFmtId="177" fontId="34" fillId="0" borderId="120"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A23-453E-BCBA-36290D064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61099</c:v>
                </c:pt>
                <c:pt idx="1">
                  <c:v>66447</c:v>
                </c:pt>
                <c:pt idx="2">
                  <c:v>103283</c:v>
                </c:pt>
                <c:pt idx="3">
                  <c:v>102948</c:v>
                </c:pt>
                <c:pt idx="4">
                  <c:v>80970</c:v>
                </c:pt>
              </c:numCache>
            </c:numRef>
          </c:val>
          <c:smooth val="0"/>
          <c:extLst>
            <c:ext xmlns:c16="http://schemas.microsoft.com/office/drawing/2014/chart" uri="{C3380CC4-5D6E-409C-BE32-E72D297353CC}">
              <c16:uniqueId val="{00000001-CA23-453E-BCBA-36290D0640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7.63</c:v>
                </c:pt>
                <c:pt idx="1">
                  <c:v>11.22</c:v>
                </c:pt>
                <c:pt idx="2">
                  <c:v>13.96</c:v>
                </c:pt>
                <c:pt idx="3">
                  <c:v>16.989999999999998</c:v>
                </c:pt>
                <c:pt idx="4">
                  <c:v>9.2200000000000006</c:v>
                </c:pt>
              </c:numCache>
            </c:numRef>
          </c:val>
          <c:extLst>
            <c:ext xmlns:c16="http://schemas.microsoft.com/office/drawing/2014/chart" uri="{C3380CC4-5D6E-409C-BE32-E72D297353CC}">
              <c16:uniqueId val="{00000000-71FD-4657-A8E9-A0163B42C3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30.43</c:v>
                </c:pt>
                <c:pt idx="1">
                  <c:v>30.22</c:v>
                </c:pt>
                <c:pt idx="2">
                  <c:v>30.13</c:v>
                </c:pt>
                <c:pt idx="3">
                  <c:v>29.62</c:v>
                </c:pt>
                <c:pt idx="4">
                  <c:v>28.61</c:v>
                </c:pt>
              </c:numCache>
            </c:numRef>
          </c:val>
          <c:extLst>
            <c:ext xmlns:c16="http://schemas.microsoft.com/office/drawing/2014/chart" uri="{C3380CC4-5D6E-409C-BE32-E72D297353CC}">
              <c16:uniqueId val="{00000001-71FD-4657-A8E9-A0163B42C3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c:v>
                </c:pt>
                <c:pt idx="1">
                  <c:v>3.72</c:v>
                </c:pt>
                <c:pt idx="2">
                  <c:v>2.84</c:v>
                </c:pt>
                <c:pt idx="3">
                  <c:v>3.33</c:v>
                </c:pt>
                <c:pt idx="4">
                  <c:v>1.55</c:v>
                </c:pt>
              </c:numCache>
            </c:numRef>
          </c:val>
          <c:smooth val="0"/>
          <c:extLst>
            <c:ext xmlns:c16="http://schemas.microsoft.com/office/drawing/2014/chart" uri="{C3380CC4-5D6E-409C-BE32-E72D297353CC}">
              <c16:uniqueId val="{00000002-71FD-4657-A8E9-A0163B42C3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9A-4C80-A1AB-B0479329A0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9A-4C80-A1AB-B0479329A0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9A-4C80-A1AB-B0479329A0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709A-4C80-A1AB-B0479329A06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0.52</c:v>
                </c:pt>
                <c:pt idx="2">
                  <c:v>#N/A</c:v>
                </c:pt>
                <c:pt idx="3">
                  <c:v>0.33</c:v>
                </c:pt>
                <c:pt idx="4">
                  <c:v>#N/A</c:v>
                </c:pt>
                <c:pt idx="5">
                  <c:v>0.02</c:v>
                </c:pt>
                <c:pt idx="6">
                  <c:v>#N/A</c:v>
                </c:pt>
                <c:pt idx="7">
                  <c:v>0.41</c:v>
                </c:pt>
                <c:pt idx="8">
                  <c:v>#N/A</c:v>
                </c:pt>
                <c:pt idx="9">
                  <c:v>0.16</c:v>
                </c:pt>
              </c:numCache>
            </c:numRef>
          </c:val>
          <c:extLst>
            <c:ext xmlns:c16="http://schemas.microsoft.com/office/drawing/2014/chart" uri="{C3380CC4-5D6E-409C-BE32-E72D297353CC}">
              <c16:uniqueId val="{00000004-709A-4C80-A1AB-B0479329A06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0.45</c:v>
                </c:pt>
                <c:pt idx="4">
                  <c:v>#N/A</c:v>
                </c:pt>
                <c:pt idx="5">
                  <c:v>0.97</c:v>
                </c:pt>
                <c:pt idx="6">
                  <c:v>#N/A</c:v>
                </c:pt>
                <c:pt idx="7">
                  <c:v>0.82</c:v>
                </c:pt>
                <c:pt idx="8">
                  <c:v>#N/A</c:v>
                </c:pt>
                <c:pt idx="9">
                  <c:v>0.81</c:v>
                </c:pt>
              </c:numCache>
            </c:numRef>
          </c:val>
          <c:extLst>
            <c:ext xmlns:c16="http://schemas.microsoft.com/office/drawing/2014/chart" uri="{C3380CC4-5D6E-409C-BE32-E72D297353CC}">
              <c16:uniqueId val="{00000005-709A-4C80-A1AB-B0479329A06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1.03</c:v>
                </c:pt>
                <c:pt idx="4">
                  <c:v>#N/A</c:v>
                </c:pt>
                <c:pt idx="5">
                  <c:v>1.32</c:v>
                </c:pt>
                <c:pt idx="6">
                  <c:v>#N/A</c:v>
                </c:pt>
                <c:pt idx="7">
                  <c:v>1.76</c:v>
                </c:pt>
                <c:pt idx="8">
                  <c:v>#N/A</c:v>
                </c:pt>
                <c:pt idx="9">
                  <c:v>1.9</c:v>
                </c:pt>
              </c:numCache>
            </c:numRef>
          </c:val>
          <c:extLst>
            <c:ext xmlns:c16="http://schemas.microsoft.com/office/drawing/2014/chart" uri="{C3380CC4-5D6E-409C-BE32-E72D297353CC}">
              <c16:uniqueId val="{00000006-709A-4C80-A1AB-B0479329A06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7.52</c:v>
                </c:pt>
                <c:pt idx="2">
                  <c:v>#N/A</c:v>
                </c:pt>
                <c:pt idx="3">
                  <c:v>11.68</c:v>
                </c:pt>
                <c:pt idx="4">
                  <c:v>#N/A</c:v>
                </c:pt>
                <c:pt idx="5">
                  <c:v>14.4</c:v>
                </c:pt>
                <c:pt idx="6">
                  <c:v>#N/A</c:v>
                </c:pt>
                <c:pt idx="7">
                  <c:v>17.29</c:v>
                </c:pt>
                <c:pt idx="8">
                  <c:v>#N/A</c:v>
                </c:pt>
                <c:pt idx="9">
                  <c:v>9.5</c:v>
                </c:pt>
              </c:numCache>
            </c:numRef>
          </c:val>
          <c:extLst>
            <c:ext xmlns:c16="http://schemas.microsoft.com/office/drawing/2014/chart" uri="{C3380CC4-5D6E-409C-BE32-E72D297353CC}">
              <c16:uniqueId val="{00000007-709A-4C80-A1AB-B0479329A0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13.24</c:v>
                </c:pt>
                <c:pt idx="2">
                  <c:v>#N/A</c:v>
                </c:pt>
                <c:pt idx="3">
                  <c:v>12.79</c:v>
                </c:pt>
                <c:pt idx="4">
                  <c:v>#N/A</c:v>
                </c:pt>
                <c:pt idx="5">
                  <c:v>12.22</c:v>
                </c:pt>
                <c:pt idx="6">
                  <c:v>#N/A</c:v>
                </c:pt>
                <c:pt idx="7">
                  <c:v>11.2</c:v>
                </c:pt>
                <c:pt idx="8">
                  <c:v>#N/A</c:v>
                </c:pt>
                <c:pt idx="9">
                  <c:v>10.199999999999999</c:v>
                </c:pt>
              </c:numCache>
            </c:numRef>
          </c:val>
          <c:extLst>
            <c:ext xmlns:c16="http://schemas.microsoft.com/office/drawing/2014/chart" uri="{C3380CC4-5D6E-409C-BE32-E72D297353CC}">
              <c16:uniqueId val="{00000008-709A-4C80-A1AB-B0479329A06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0.49</c:v>
                </c:pt>
                <c:pt idx="1">
                  <c:v>#N/A</c:v>
                </c:pt>
                <c:pt idx="2">
                  <c:v>0.45</c:v>
                </c:pt>
                <c:pt idx="3">
                  <c:v>#N/A</c:v>
                </c:pt>
                <c:pt idx="4">
                  <c:v>0.4</c:v>
                </c:pt>
                <c:pt idx="5">
                  <c:v>#N/A</c:v>
                </c:pt>
                <c:pt idx="6">
                  <c:v>0.27</c:v>
                </c:pt>
                <c:pt idx="7">
                  <c:v>#N/A</c:v>
                </c:pt>
                <c:pt idx="8">
                  <c:v>0.19</c:v>
                </c:pt>
                <c:pt idx="9">
                  <c:v>#N/A</c:v>
                </c:pt>
              </c:numCache>
            </c:numRef>
          </c:val>
          <c:extLst>
            <c:ext xmlns:c16="http://schemas.microsoft.com/office/drawing/2014/chart" uri="{C3380CC4-5D6E-409C-BE32-E72D297353CC}">
              <c16:uniqueId val="{00000009-709A-4C80-A1AB-B0479329A0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422</c:v>
                </c:pt>
                <c:pt idx="5">
                  <c:v>434</c:v>
                </c:pt>
                <c:pt idx="8">
                  <c:v>414</c:v>
                </c:pt>
                <c:pt idx="11">
                  <c:v>390</c:v>
                </c:pt>
                <c:pt idx="14">
                  <c:v>387</c:v>
                </c:pt>
              </c:numCache>
            </c:numRef>
          </c:val>
          <c:extLst>
            <c:ext xmlns:c16="http://schemas.microsoft.com/office/drawing/2014/chart" uri="{C3380CC4-5D6E-409C-BE32-E72D297353CC}">
              <c16:uniqueId val="{00000000-2DD3-4207-9CC0-2F8F59D97D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D3-4207-9CC0-2F8F59D97D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14</c:v>
                </c:pt>
                <c:pt idx="6">
                  <c:v>15</c:v>
                </c:pt>
                <c:pt idx="9">
                  <c:v>21</c:v>
                </c:pt>
                <c:pt idx="12">
                  <c:v>0</c:v>
                </c:pt>
              </c:numCache>
            </c:numRef>
          </c:val>
          <c:extLst>
            <c:ext xmlns:c16="http://schemas.microsoft.com/office/drawing/2014/chart" uri="{C3380CC4-5D6E-409C-BE32-E72D297353CC}">
              <c16:uniqueId val="{00000002-2DD3-4207-9CC0-2F8F59D97D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62</c:v>
                </c:pt>
                <c:pt idx="6">
                  <c:v>61</c:v>
                </c:pt>
                <c:pt idx="9">
                  <c:v>61</c:v>
                </c:pt>
                <c:pt idx="12">
                  <c:v>65</c:v>
                </c:pt>
              </c:numCache>
            </c:numRef>
          </c:val>
          <c:extLst>
            <c:ext xmlns:c16="http://schemas.microsoft.com/office/drawing/2014/chart" uri="{C3380CC4-5D6E-409C-BE32-E72D297353CC}">
              <c16:uniqueId val="{00000003-2DD3-4207-9CC0-2F8F59D97D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129</c:v>
                </c:pt>
                <c:pt idx="6">
                  <c:v>113</c:v>
                </c:pt>
                <c:pt idx="9">
                  <c:v>74</c:v>
                </c:pt>
                <c:pt idx="12">
                  <c:v>67</c:v>
                </c:pt>
              </c:numCache>
            </c:numRef>
          </c:val>
          <c:extLst>
            <c:ext xmlns:c16="http://schemas.microsoft.com/office/drawing/2014/chart" uri="{C3380CC4-5D6E-409C-BE32-E72D297353CC}">
              <c16:uniqueId val="{00000004-2DD3-4207-9CC0-2F8F59D97D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D3-4207-9CC0-2F8F59D97D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D3-4207-9CC0-2F8F59D97D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408</c:v>
                </c:pt>
                <c:pt idx="3">
                  <c:v>446</c:v>
                </c:pt>
                <c:pt idx="6">
                  <c:v>413</c:v>
                </c:pt>
                <c:pt idx="9">
                  <c:v>410</c:v>
                </c:pt>
                <c:pt idx="12">
                  <c:v>433</c:v>
                </c:pt>
              </c:numCache>
            </c:numRef>
          </c:val>
          <c:extLst>
            <c:ext xmlns:c16="http://schemas.microsoft.com/office/drawing/2014/chart" uri="{C3380CC4-5D6E-409C-BE32-E72D297353CC}">
              <c16:uniqueId val="{00000007-2DD3-4207-9CC0-2F8F59D97D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147</c:v>
                </c:pt>
                <c:pt idx="2">
                  <c:v>#N/A</c:v>
                </c:pt>
                <c:pt idx="3">
                  <c:v>#N/A</c:v>
                </c:pt>
                <c:pt idx="4">
                  <c:v>217</c:v>
                </c:pt>
                <c:pt idx="5">
                  <c:v>#N/A</c:v>
                </c:pt>
                <c:pt idx="6">
                  <c:v>#N/A</c:v>
                </c:pt>
                <c:pt idx="7">
                  <c:v>188</c:v>
                </c:pt>
                <c:pt idx="8">
                  <c:v>#N/A</c:v>
                </c:pt>
                <c:pt idx="9">
                  <c:v>#N/A</c:v>
                </c:pt>
                <c:pt idx="10">
                  <c:v>176</c:v>
                </c:pt>
                <c:pt idx="11">
                  <c:v>#N/A</c:v>
                </c:pt>
                <c:pt idx="12">
                  <c:v>#N/A</c:v>
                </c:pt>
                <c:pt idx="13">
                  <c:v>178</c:v>
                </c:pt>
                <c:pt idx="14">
                  <c:v>#N/A</c:v>
                </c:pt>
              </c:numCache>
            </c:numRef>
          </c:val>
          <c:smooth val="0"/>
          <c:extLst>
            <c:ext xmlns:c16="http://schemas.microsoft.com/office/drawing/2014/chart" uri="{C3380CC4-5D6E-409C-BE32-E72D297353CC}">
              <c16:uniqueId val="{00000008-2DD3-4207-9CC0-2F8F59D97D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4143</c:v>
                </c:pt>
                <c:pt idx="5">
                  <c:v>3988</c:v>
                </c:pt>
                <c:pt idx="8">
                  <c:v>4009</c:v>
                </c:pt>
                <c:pt idx="11">
                  <c:v>4077</c:v>
                </c:pt>
                <c:pt idx="14">
                  <c:v>4106</c:v>
                </c:pt>
              </c:numCache>
            </c:numRef>
          </c:val>
          <c:extLst>
            <c:ext xmlns:c16="http://schemas.microsoft.com/office/drawing/2014/chart" uri="{C3380CC4-5D6E-409C-BE32-E72D297353CC}">
              <c16:uniqueId val="{00000000-2538-4689-A515-E9569C6AB9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c:v>
                </c:pt>
                <c:pt idx="5">
                  <c:v>136</c:v>
                </c:pt>
                <c:pt idx="8">
                  <c:v>150</c:v>
                </c:pt>
                <c:pt idx="11">
                  <c:v>140</c:v>
                </c:pt>
                <c:pt idx="14">
                  <c:v>112</c:v>
                </c:pt>
              </c:numCache>
            </c:numRef>
          </c:val>
          <c:extLst>
            <c:ext xmlns:c16="http://schemas.microsoft.com/office/drawing/2014/chart" uri="{C3380CC4-5D6E-409C-BE32-E72D297353CC}">
              <c16:uniqueId val="{00000001-2538-4689-A515-E9569C6AB9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3555</c:v>
                </c:pt>
                <c:pt idx="5">
                  <c:v>3341</c:v>
                </c:pt>
                <c:pt idx="8">
                  <c:v>3126</c:v>
                </c:pt>
                <c:pt idx="11">
                  <c:v>2873</c:v>
                </c:pt>
                <c:pt idx="14">
                  <c:v>3271</c:v>
                </c:pt>
              </c:numCache>
            </c:numRef>
          </c:val>
          <c:extLst>
            <c:ext xmlns:c16="http://schemas.microsoft.com/office/drawing/2014/chart" uri="{C3380CC4-5D6E-409C-BE32-E72D297353CC}">
              <c16:uniqueId val="{00000002-2538-4689-A515-E9569C6AB9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38-4689-A515-E9569C6AB9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38-4689-A515-E9569C6AB9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38</c:v>
                </c:pt>
                <c:pt idx="3">
                  <c:v>38</c:v>
                </c:pt>
                <c:pt idx="6">
                  <c:v>13</c:v>
                </c:pt>
                <c:pt idx="9">
                  <c:v>0</c:v>
                </c:pt>
                <c:pt idx="12">
                  <c:v>0</c:v>
                </c:pt>
              </c:numCache>
            </c:numRef>
          </c:val>
          <c:extLst>
            <c:ext xmlns:c16="http://schemas.microsoft.com/office/drawing/2014/chart" uri="{C3380CC4-5D6E-409C-BE32-E72D297353CC}">
              <c16:uniqueId val="{00000005-2538-4689-A515-E9569C6AB9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577</c:v>
                </c:pt>
                <c:pt idx="3">
                  <c:v>573</c:v>
                </c:pt>
                <c:pt idx="6">
                  <c:v>488</c:v>
                </c:pt>
                <c:pt idx="9">
                  <c:v>436</c:v>
                </c:pt>
                <c:pt idx="12">
                  <c:v>368</c:v>
                </c:pt>
              </c:numCache>
            </c:numRef>
          </c:val>
          <c:extLst>
            <c:ext xmlns:c16="http://schemas.microsoft.com/office/drawing/2014/chart" uri="{C3380CC4-5D6E-409C-BE32-E72D297353CC}">
              <c16:uniqueId val="{00000006-2538-4689-A515-E9569C6AB9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529</c:v>
                </c:pt>
                <c:pt idx="3">
                  <c:v>504</c:v>
                </c:pt>
                <c:pt idx="6">
                  <c:v>462</c:v>
                </c:pt>
                <c:pt idx="9">
                  <c:v>453</c:v>
                </c:pt>
                <c:pt idx="12">
                  <c:v>430</c:v>
                </c:pt>
              </c:numCache>
            </c:numRef>
          </c:val>
          <c:extLst>
            <c:ext xmlns:c16="http://schemas.microsoft.com/office/drawing/2014/chart" uri="{C3380CC4-5D6E-409C-BE32-E72D297353CC}">
              <c16:uniqueId val="{00000007-2538-4689-A515-E9569C6AB9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663</c:v>
                </c:pt>
                <c:pt idx="3">
                  <c:v>655</c:v>
                </c:pt>
                <c:pt idx="6">
                  <c:v>628</c:v>
                </c:pt>
                <c:pt idx="9">
                  <c:v>621</c:v>
                </c:pt>
                <c:pt idx="12">
                  <c:v>540</c:v>
                </c:pt>
              </c:numCache>
            </c:numRef>
          </c:val>
          <c:extLst>
            <c:ext xmlns:c16="http://schemas.microsoft.com/office/drawing/2014/chart" uri="{C3380CC4-5D6E-409C-BE32-E72D297353CC}">
              <c16:uniqueId val="{00000008-2538-4689-A515-E9569C6AB9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38-4689-A515-E9569C6AB9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4778</c:v>
                </c:pt>
                <c:pt idx="3">
                  <c:v>4632</c:v>
                </c:pt>
                <c:pt idx="6">
                  <c:v>4686</c:v>
                </c:pt>
                <c:pt idx="9">
                  <c:v>4898</c:v>
                </c:pt>
                <c:pt idx="12">
                  <c:v>4754</c:v>
                </c:pt>
              </c:numCache>
            </c:numRef>
          </c:val>
          <c:extLst>
            <c:ext xmlns:c16="http://schemas.microsoft.com/office/drawing/2014/chart" uri="{C3380CC4-5D6E-409C-BE32-E72D297353CC}">
              <c16:uniqueId val="{0000000A-2538-4689-A515-E9569C6AB9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38-4689-A515-E9569C6AB9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770</c:v>
                </c:pt>
                <c:pt idx="1">
                  <c:v>771</c:v>
                </c:pt>
                <c:pt idx="2">
                  <c:v>771</c:v>
                </c:pt>
              </c:numCache>
            </c:numRef>
          </c:val>
          <c:extLst>
            <c:ext xmlns:c16="http://schemas.microsoft.com/office/drawing/2014/chart" uri="{C3380CC4-5D6E-409C-BE32-E72D297353CC}">
              <c16:uniqueId val="{00000000-51EB-4512-9274-4FE6DEDBF9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1631</c:v>
                </c:pt>
                <c:pt idx="1">
                  <c:v>1652</c:v>
                </c:pt>
                <c:pt idx="2">
                  <c:v>1773</c:v>
                </c:pt>
              </c:numCache>
            </c:numRef>
          </c:val>
          <c:extLst>
            <c:ext xmlns:c16="http://schemas.microsoft.com/office/drawing/2014/chart" uri="{C3380CC4-5D6E-409C-BE32-E72D297353CC}">
              <c16:uniqueId val="{00000001-51EB-4512-9274-4FE6DEDBF9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1505</c:v>
                </c:pt>
                <c:pt idx="1">
                  <c:v>1591</c:v>
                </c:pt>
                <c:pt idx="2">
                  <c:v>1224</c:v>
                </c:pt>
              </c:numCache>
            </c:numRef>
          </c:val>
          <c:extLst>
            <c:ext xmlns:c16="http://schemas.microsoft.com/office/drawing/2014/chart" uri="{C3380CC4-5D6E-409C-BE32-E72D297353CC}">
              <c16:uniqueId val="{00000002-51EB-4512-9274-4FE6DEDBF9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{FD46A4A3-D479-4DB8-8174-7F22CC16483D}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EB-40AC-A6E9-DF7ABF41EE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{21455069-A423-4018-8880-2BFD5F39DCEC}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EB-40AC-A6E9-DF7ABF41EE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{F9186A0D-B887-44F3-9CA3-1EFEE31D9CFA}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EB-40AC-A6E9-DF7ABF41EE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{9B5A2CAB-1EAE-4507-92B1-D37C3018480A}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EB-40AC-A6E9-DF7ABF41EE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{D1F3F5F2-2B52-4942-9BDD-0A5AD7DC635B}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EB-40AC-A6E9-DF7ABF41EE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{C0FD3B19-C80C-4C53-9231-93CFCA82957A}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EB-40AC-A6E9-DF7ABF41EE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{649C5611-2CB7-4458-BF59-D21027793145}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EB-40AC-A6E9-DF7ABF41EE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{B7A3B431-53A2-4B5E-84EE-53C5C4379C9C}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EB-40AC-A6E9-DF7ABF41EE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{2A3F567B-2047-4081-B77A-FBFC45146550}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EB-40AC-A6E9-DF7ABF41EE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54.2</c:v>
                </c:pt>
                <c:pt idx="16">
                  <c:v>55.2</c:v>
                </c:pt>
                <c:pt idx="24">
                  <c:v>56.7</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EB-40AC-A6E9-DF7ABF41EE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{8E0B57F0-3BFE-4EDF-8587-176477094FD3}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EB-40AC-A6E9-DF7ABF41EE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{862DFC7F-32B4-4FD8-9B2A-02EDE7F2738A}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EB-40AC-A6E9-DF7ABF41EE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{040A4984-D822-4202-A343-55E1F9682B1B}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EB-40AC-A6E9-DF7ABF41EE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{6BE9F2D6-7837-485F-B80B-DA90FA2E578B}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EB-40AC-A6E9-DF7ABF41EE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{64E8A46B-5D8D-41F8-A2BA-509094B0B00B}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EB-40AC-A6E9-DF7ABF41EEC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{534FB22B-5C8B-458D-B000-D7944EDB9EC7}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EB-40AC-A6E9-DF7ABF41EEC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{AC6C206B-730C-40B6-BE95-BF236566AE74}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EB-40AC-A6E9-DF7ABF41EEC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{276D318D-283D-474D-AF43-CE538227EE7B}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EB-40AC-A6E9-DF7ABF41EEC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{D1F4AAE7-EF5E-4EB9-BF8E-498702D063B8}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EB-40AC-A6E9-DF7ABF41EE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6EB-40AC-A6E9-DF7ABF41EEC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{EA0E88A1-3E53-4E32-A94F-70E4F60FCA9C}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E5-453E-B333-F6AB0A5CB9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{086877C9-58E2-4285-A208-7AE4CFE33B72}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E5-453E-B333-F6AB0A5CB9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{1A61F0EE-875B-44C5-8AFE-EFA9EC5AC5F7}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E5-453E-B333-F6AB0A5CB9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{BD096276-8D0A-44BB-934F-0E7C25C2D94B}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E5-453E-B333-F6AB0A5CB9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{E45E4AE4-F081-4654-ACAA-D9C886D07AFC}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E5-453E-B333-F6AB0A5CB9D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{0E82170F-0A5C-4109-983A-21116BEE761A}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E5-453E-B333-F6AB0A5CB9D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{50FE964D-3036-4042-BC53-E323F8328CC4}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E5-453E-B333-F6AB0A5CB9D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{F2773EF8-DC89-43AE-95B2-810CC9EA5FE4}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E5-453E-B333-F6AB0A5CB9D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{661831A5-A124-4B21-80BB-CCF1ECA6B928}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E5-453E-B333-F6AB0A5CB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7</c:v>
                </c:pt>
                <c:pt idx="16">
                  <c:v>8.6</c:v>
                </c:pt>
                <c:pt idx="24">
                  <c:v>8.9</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E5-453E-B333-F6AB0A5CB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{9968E964-1324-4092-91CB-1E6CC74B7EB9}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E5-453E-B333-F6AB0A5CB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{B98EAFD9-1619-48FC-95E2-3207ACF36814}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E5-453E-B333-F6AB0A5CB9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{36515929-C929-469B-8415-6CDF177F5E23}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E5-453E-B333-F6AB0A5CB9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{CF669A67-2948-4BDB-B535-61A5A0C8B8A2}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E5-453E-B333-F6AB0A5CB9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{E3C3F66E-9A17-44C7-955A-5DE43679D171}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E5-453E-B333-F6AB0A5CB9D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{4D51D3BB-9B59-4E87-A10A-7BB8AE978E64}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E5-453E-B333-F6AB0A5CB9D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{049F1B8D-C064-46F7-B89E-44D08ACD0BCC}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E5-453E-B333-F6AB0A5CB9DB}"/>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{44B59543-8E25-4BFC-99E3-624043CACE01}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E5-453E-B333-F6AB0A5CB9DB}"/>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{BC47F176-0076-40AD-ADF0-F9B301C0AAB1}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E5-453E-B333-F6AB0A5CB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5AE5-453E-B333-F6AB0A5CB9DB}"/>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元利償還金等は、過去に公的資金補償金免除繰上償還や縁故債の繰上償還に取り組んだことから、ピーク時に比べ減少傾向にあった。令和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年度は起債の新規発行</a:t>
          </a:r>
          <a:r>
            <a:rPr lang="ja-JP" altLang="en-US" sz="1100" b="0" i="0" baseline="0">
              <a:solidFill>
                <a:schemeClr val="dk1"/>
              </a:solidFill>
              <a:effectLst/>
              <a:latin typeface="+mn-lt"/>
              <a:ea typeface="+mn-ea"/>
              <a:cs typeface="+mn-cs"/>
            </a:rPr>
            <a:t>や元利償還開始となった起債があったため、</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より増加となった</a:t>
          </a:r>
          <a:r>
            <a:rPr lang="ja-JP" altLang="ja-JP" sz="1100" b="0" i="0" baseline="0">
              <a:solidFill>
                <a:schemeClr val="dk1"/>
              </a:solidFill>
              <a:effectLst/>
              <a:latin typeface="+mn-lt"/>
              <a:ea typeface="+mn-ea"/>
              <a:cs typeface="+mn-cs"/>
            </a:rPr>
            <a:t>。今後も大規模事業による新規借入も実施されることもあり、増加が見込まれる。中長期的な見通しのもとに事業を実施し、起債の発行を可能な限り抑制するよう努めていく。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６年度における小学校関連事業により地方債残高が大幅に増加したが、縁故債の繰上償還等により完済の地方債が増えたことで平成２９年度までは減少傾向であった。平成３０年度からは駅周辺整備事業等の大規模事業にかかる起債を発行したことから、起債残高が増加傾向にある</a:t>
          </a:r>
          <a:r>
            <a:rPr lang="ja-JP" altLang="en-US" sz="1100" b="0" i="0" baseline="0">
              <a:solidFill>
                <a:schemeClr val="dk1"/>
              </a:solidFill>
              <a:effectLst/>
              <a:latin typeface="+mn-lt"/>
              <a:ea typeface="+mn-ea"/>
              <a:cs typeface="+mn-cs"/>
            </a:rPr>
            <a:t>が、令和２年度は繰上償還を実施したため、前年より減少した。</a:t>
          </a:r>
          <a:endParaRPr lang="ja-JP" altLang="ja-JP" sz="1400">
            <a:effectLst/>
          </a:endParaRPr>
        </a:p>
        <a:p>
          <a:pPr rtl="0"/>
          <a:r>
            <a:rPr lang="ja-JP" altLang="ja-JP" sz="1100" b="0" i="0" baseline="0">
              <a:solidFill>
                <a:schemeClr val="dk1"/>
              </a:solidFill>
              <a:effectLst/>
              <a:latin typeface="+mn-lt"/>
              <a:ea typeface="+mn-ea"/>
              <a:cs typeface="+mn-cs"/>
            </a:rPr>
            <a:t>毎年度、減債基金等の基金に積み立てて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、土地開発公社から貸付金の返済があり、それを元の基金へ積み戻したため</a:t>
          </a:r>
          <a:r>
            <a:rPr lang="ja-JP" altLang="ja-JP" sz="1100" b="0" i="0" baseline="0">
              <a:solidFill>
                <a:schemeClr val="dk1"/>
              </a:solidFill>
              <a:effectLst/>
              <a:latin typeface="+mn-lt"/>
              <a:ea typeface="+mn-ea"/>
              <a:cs typeface="+mn-cs"/>
            </a:rPr>
            <a:t>、「充当可能基金」は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今後も駅周辺整備等の大規模事業が継続されるため、繰上償還や減債基金積立に努めていく。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基本的には預金での運用を行っており、発生した利息を毎年度積立を行っている。駅周辺整備事業や工業ゾーン創出事業といった大規模事業に備え、預金利息とは別に積み増しも行っている。令和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年度は減債基金に</a:t>
          </a:r>
          <a:r>
            <a:rPr kumimoji="1" lang="ja-JP" altLang="en-US" sz="1100">
              <a:solidFill>
                <a:schemeClr val="dk1"/>
              </a:solidFill>
              <a:effectLst/>
              <a:latin typeface="+mn-lt"/>
              <a:ea typeface="+mn-ea"/>
              <a:cs typeface="+mn-cs"/>
            </a:rPr>
            <a:t>２億８７</a:t>
          </a:r>
          <a:r>
            <a:rPr kumimoji="1" lang="ja-JP" altLang="ja-JP" sz="1100">
              <a:solidFill>
                <a:schemeClr val="dk1"/>
              </a:solidFill>
              <a:effectLst/>
              <a:latin typeface="+mn-lt"/>
              <a:ea typeface="+mn-ea"/>
              <a:cs typeface="+mn-cs"/>
            </a:rPr>
            <a:t>百万円、まちづくり基金に</a:t>
          </a:r>
          <a:r>
            <a:rPr kumimoji="1" lang="ja-JP" altLang="en-US" sz="1100">
              <a:solidFill>
                <a:schemeClr val="dk1"/>
              </a:solidFill>
              <a:effectLst/>
              <a:latin typeface="+mn-lt"/>
              <a:ea typeface="+mn-ea"/>
              <a:cs typeface="+mn-cs"/>
            </a:rPr>
            <a:t>３億４４</a:t>
          </a:r>
          <a:r>
            <a:rPr kumimoji="1" lang="ja-JP" altLang="ja-JP" sz="1100">
              <a:solidFill>
                <a:schemeClr val="dk1"/>
              </a:solidFill>
              <a:effectLst/>
              <a:latin typeface="+mn-lt"/>
              <a:ea typeface="+mn-ea"/>
              <a:cs typeface="+mn-cs"/>
            </a:rPr>
            <a:t>百万円、ふるさと応援基金に１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百万円を積み立て、縁故債繰上償還の財源</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１億６６百万円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土地開発公社への貸付金の財源に</a:t>
          </a:r>
          <a:r>
            <a:rPr kumimoji="1" lang="ja-JP" altLang="en-US" sz="1100">
              <a:solidFill>
                <a:schemeClr val="dk1"/>
              </a:solidFill>
              <a:effectLst/>
              <a:latin typeface="+mn-lt"/>
              <a:ea typeface="+mn-ea"/>
              <a:cs typeface="+mn-cs"/>
            </a:rPr>
            <a:t>７億</a:t>
          </a:r>
          <a:r>
            <a:rPr kumimoji="1" lang="ja-JP" altLang="ja-JP" sz="1100">
              <a:solidFill>
                <a:schemeClr val="dk1"/>
              </a:solidFill>
              <a:effectLst/>
              <a:latin typeface="+mn-lt"/>
              <a:ea typeface="+mn-ea"/>
              <a:cs typeface="+mn-cs"/>
            </a:rPr>
            <a:t>円、環境整備分筆登記委託の財源に２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百万円を取り崩したこと等により基金全体としては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駅周辺整備事業や工業ゾーン創出事業といった大規模事業が継続される。その財源として基金の取崩しを行うことから中長期的には減少する見込みである。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・まちづくり基金：地域の活性化及び地域産業の振興</a:t>
          </a:r>
          <a:endParaRPr lang="ja-JP" altLang="ja-JP" sz="1400">
            <a:effectLst/>
          </a:endParaRPr>
        </a:p>
        <a:p>
          <a:r>
            <a:rPr kumimoji="1" lang="ja-JP" altLang="ja-JP" sz="1100">
              <a:solidFill>
                <a:schemeClr val="dk1"/>
              </a:solidFill>
              <a:effectLst/>
              <a:latin typeface="+mn-lt"/>
              <a:ea typeface="+mn-ea"/>
              <a:cs typeface="+mn-cs"/>
            </a:rPr>
            <a:t>・地域福祉基金：地域における福祉活動の促進、快適な生活環境の形成等</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・地域づくり振興基金：住民の文化の向上及び地域活動の促進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・まちづくり基金は土地開発公社貸付金の財源として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億円取り崩した。一方で、定期預金運用利息に加えて、積み増しを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百万円行ったことから</a:t>
          </a:r>
          <a:r>
            <a:rPr kumimoji="1" lang="ja-JP" altLang="en-US" sz="1100">
              <a:solidFill>
                <a:schemeClr val="dk1"/>
              </a:solidFill>
              <a:effectLst/>
              <a:latin typeface="+mn-lt"/>
              <a:ea typeface="+mn-ea"/>
              <a:cs typeface="+mn-cs"/>
            </a:rPr>
            <a:t>３億５６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・環境整備基金は環境整備分筆登記委託の財源として２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駅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・まちづくり基金を除くその他特定目的基金については、大規模事業完了までは預金運用で発生した利息の積み立てのみ行う予定であり、同額程度または微減する見込みである。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縁故債繰上償還</a:t>
          </a:r>
          <a:r>
            <a:rPr kumimoji="1" lang="ja-JP" altLang="ja-JP" sz="1100">
              <a:solidFill>
                <a:schemeClr val="dk1"/>
              </a:solidFill>
              <a:effectLst/>
              <a:latin typeface="+mn-lt"/>
              <a:ea typeface="+mn-ea"/>
              <a:cs typeface="+mn-cs"/>
            </a:rPr>
            <a:t>の財源として１億</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百万円取り崩した。一方で、定期預金運用利息に加えて、積み増しを２億</a:t>
          </a:r>
          <a:r>
            <a:rPr kumimoji="1" lang="ja-JP" altLang="en-US" sz="1100">
              <a:solidFill>
                <a:schemeClr val="dk1"/>
              </a:solidFill>
              <a:effectLst/>
              <a:latin typeface="+mn-lt"/>
              <a:ea typeface="+mn-ea"/>
              <a:cs typeface="+mn-cs"/>
            </a:rPr>
            <a:t>８７</a:t>
          </a:r>
          <a:r>
            <a:rPr kumimoji="1" lang="ja-JP" altLang="ja-JP" sz="1100">
              <a:solidFill>
                <a:schemeClr val="dk1"/>
              </a:solidFill>
              <a:effectLst/>
              <a:latin typeface="+mn-lt"/>
              <a:ea typeface="+mn-ea"/>
              <a:cs typeface="+mn-cs"/>
            </a:rPr>
            <a:t>百万円行ったことから</a:t>
          </a:r>
          <a:r>
            <a:rPr kumimoji="1" lang="ja-JP" altLang="en-US" sz="1100">
              <a:solidFill>
                <a:schemeClr val="dk1"/>
              </a:solidFill>
              <a:effectLst/>
              <a:latin typeface="+mn-lt"/>
              <a:ea typeface="+mn-ea"/>
              <a:cs typeface="+mn-cs"/>
            </a:rPr>
            <a:t>１億２</a:t>
          </a:r>
          <a:r>
            <a:rPr kumimoji="1" lang="ja-JP" altLang="ja-JP" sz="1100">
              <a:solidFill>
                <a:schemeClr val="dk1"/>
              </a:solidFill>
              <a:effectLst/>
              <a:latin typeface="+mn-lt"/>
              <a:ea typeface="+mn-ea"/>
              <a:cs typeface="+mn-cs"/>
            </a:rPr>
            <a:t>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駅前周辺整備事業や工業ゾーン創出事業等の事業実施により、</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年度に地方債償還のピークを迎える。それに備えて毎年度計画的に積立てを行い、短期的には増加する見込みである。地方債償還ピークを抑えるため縁故等の起債の繰上償還を予定しており、</a:t>
          </a:r>
          <a:r>
            <a:rPr kumimoji="1" lang="en-US" altLang="ja-JP" sz="1100">
              <a:solidFill>
                <a:schemeClr val="dk1"/>
              </a:solidFill>
              <a:effectLst/>
              <a:latin typeface="+mn-lt"/>
              <a:ea typeface="+mn-ea"/>
              <a:cs typeface="+mn-cs"/>
            </a:rPr>
            <a:t>2029</a:t>
          </a:r>
          <a:r>
            <a:rPr kumimoji="1" lang="ja-JP" altLang="ja-JP" sz="1100">
              <a:solidFill>
                <a:schemeClr val="dk1"/>
              </a:solidFill>
              <a:effectLst/>
              <a:latin typeface="+mn-lt"/>
              <a:ea typeface="+mn-ea"/>
              <a:cs typeface="+mn-cs"/>
            </a:rPr>
            <a:t>年度以降は減少予定である。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令和２年度決算において、全国平均より</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、県平均より</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下回る割合となっている。類似団体平均値と比較しても、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ヵ年継続して</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％以上下回る割合となっている。</a:t>
          </a:r>
        </a:p>
        <a:p>
          <a:r>
            <a:rPr kumimoji="1" lang="ja-JP" altLang="en-US" sz="1100">
              <a:latin typeface="ＭＳ Ｐゴシック" panose="020B0600070205080204" pitchFamily="50" charset="-128"/>
              <a:ea typeface="ＭＳ Ｐゴシック" panose="020B0600070205080204" pitchFamily="50" charset="-128"/>
            </a:rPr>
            <a:t>継続して平均値を下回っていることから、老朽化に対する投資を比較的行えているといえる。しかし、減価償却率が毎年度上昇しているため、老朽化が進んでいる施設があり、施設更新の計画・財源の問題は今後の課題となってくる。公共施設等総合管理計画にもとづき、公共施設等 の適正な規模や配置等を検討し、適切に更新を行う。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13123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91375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170180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85978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29422</xdr:rowOff>
    </xdr:from>
    <xdr:to>
      <xdr:col>11</xdr:col>
      <xdr:colOff>187325</xdr:colOff>
      <xdr:row>29</xdr:row>
      <xdr:rowOff>131022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80222</xdr:rowOff>
    </xdr:from>
    <xdr:to>
      <xdr:col>15</xdr:col>
      <xdr:colOff>136525</xdr:colOff>
      <xdr:row>29</xdr:row>
      <xdr:rowOff>116205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82379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80222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79501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類似団体平均に比べて約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割、全国平均に比べて約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割、奈良県平均に至っては約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割となった。</a:t>
          </a:r>
        </a:p>
        <a:p>
          <a:r>
            <a:rPr kumimoji="1" lang="ja-JP" altLang="en-US" sz="1100">
              <a:latin typeface="ＭＳ Ｐゴシック" panose="020B0600070205080204" pitchFamily="50" charset="-128"/>
              <a:ea typeface="ＭＳ Ｐゴシック" panose="020B0600070205080204" pitchFamily="50" charset="-128"/>
            </a:rPr>
            <a:t>参考指標ではあるものの、すべての区分において平均を大きく下回る結果となっていることから、行政運営は比較的健全であるといえる。</a:t>
          </a:r>
        </a:p>
        <a:p>
          <a:r>
            <a:rPr kumimoji="1" lang="ja-JP" altLang="en-US" sz="1100">
              <a:latin typeface="ＭＳ Ｐゴシック" panose="020B0600070205080204" pitchFamily="50" charset="-128"/>
              <a:ea typeface="ＭＳ Ｐゴシック" panose="020B0600070205080204" pitchFamily="50" charset="-128"/>
            </a:rPr>
            <a:t>令和元年度においては債務償還比率が増加したが、令和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年度は任意の繰上償還の実施もあり、地方債の償還額が発行額を上回っており、数値が改善された。引き続き新規の地方債の発行額に留意しつつ、健全な財政運営を行う。</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115709</xdr:rowOff>
    </xdr:from>
    <xdr:to>
      <xdr:col>76</xdr:col>
      <xdr:colOff>73025</xdr:colOff>
      <xdr:row>28</xdr:row>
      <xdr:rowOff>45859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5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138586</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36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35246</xdr:rowOff>
    </xdr:from>
    <xdr:to>
      <xdr:col>72</xdr:col>
      <xdr:colOff>123825</xdr:colOff>
      <xdr:row>28</xdr:row>
      <xdr:rowOff>136846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6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166509</xdr:rowOff>
    </xdr:from>
    <xdr:to>
      <xdr:col>76</xdr:col>
      <xdr:colOff>22225</xdr:colOff>
      <xdr:row>28</xdr:row>
      <xdr:rowOff>86046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567184"/>
          <a:ext cx="711200" cy="9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136579</xdr:rowOff>
    </xdr:from>
    <xdr:to>
      <xdr:col>68</xdr:col>
      <xdr:colOff>123825</xdr:colOff>
      <xdr:row>28</xdr:row>
      <xdr:rowOff>66729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5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15929</xdr:rowOff>
    </xdr:from>
    <xdr:to>
      <xdr:col>72</xdr:col>
      <xdr:colOff>73025</xdr:colOff>
      <xdr:row>28</xdr:row>
      <xdr:rowOff>86046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588054"/>
          <a:ext cx="762000" cy="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138225</xdr:rowOff>
    </xdr:from>
    <xdr:to>
      <xdr:col>64</xdr:col>
      <xdr:colOff>123825</xdr:colOff>
      <xdr:row>28</xdr:row>
      <xdr:rowOff>68375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15929</xdr:rowOff>
    </xdr:from>
    <xdr:to>
      <xdr:col>68</xdr:col>
      <xdr:colOff>73025</xdr:colOff>
      <xdr:row>28</xdr:row>
      <xdr:rowOff>17575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588054"/>
          <a:ext cx="762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5225</xdr:rowOff>
    </xdr:from>
    <xdr:to>
      <xdr:col>60</xdr:col>
      <xdr:colOff>123825</xdr:colOff>
      <xdr:row>28</xdr:row>
      <xdr:rowOff>106825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5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17575</xdr:rowOff>
    </xdr:from>
    <xdr:to>
      <xdr:col>64</xdr:col>
      <xdr:colOff>73025</xdr:colOff>
      <xdr:row>28</xdr:row>
      <xdr:rowOff>56025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589700"/>
          <a:ext cx="762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77426</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8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101278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153373</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3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83256</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31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84902</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3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123352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35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74930</xdr:rowOff>
    </xdr:from>
    <xdr:to>
      <xdr:col>24</xdr:col>
      <xdr:colOff>114300</xdr:colOff>
      <xdr:row>42</xdr:row>
      <xdr:rowOff>5080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161307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116840</xdr:rowOff>
    </xdr:from>
    <xdr:to>
      <xdr:col>20</xdr:col>
      <xdr:colOff>38100</xdr:colOff>
      <xdr:row>42</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125730</xdr:rowOff>
    </xdr:from>
    <xdr:to>
      <xdr:col>24</xdr:col>
      <xdr:colOff>63500</xdr:colOff>
      <xdr:row>41</xdr:row>
      <xdr:rowOff>167640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7155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118745</xdr:rowOff>
    </xdr:from>
    <xdr:to>
      <xdr:col>15</xdr:col>
      <xdr:colOff>101600</xdr:colOff>
      <xdr:row>42</xdr:row>
      <xdr:rowOff>48895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167640</xdr:rowOff>
    </xdr:from>
    <xdr:to>
      <xdr:col>19</xdr:col>
      <xdr:colOff>177800</xdr:colOff>
      <xdr:row>41</xdr:row>
      <xdr:rowOff>169545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970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111125</xdr:rowOff>
    </xdr:from>
    <xdr:to>
      <xdr:col>10</xdr:col>
      <xdr:colOff>165100</xdr:colOff>
      <xdr:row>42</xdr:row>
      <xdr:rowOff>41275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161925</xdr:rowOff>
    </xdr:from>
    <xdr:to>
      <xdr:col>15</xdr:col>
      <xdr:colOff>50800</xdr:colOff>
      <xdr:row>41</xdr:row>
      <xdr:rowOff>169545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7191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107315</xdr:rowOff>
    </xdr:from>
    <xdr:to>
      <xdr:col>6</xdr:col>
      <xdr:colOff>38100</xdr:colOff>
      <xdr:row>42</xdr:row>
      <xdr:rowOff>37465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158115</xdr:rowOff>
    </xdr:from>
    <xdr:to>
      <xdr:col>10</xdr:col>
      <xdr:colOff>114300</xdr:colOff>
      <xdr:row>41</xdr:row>
      <xdr:rowOff>161925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71875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38117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40022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32402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168641</xdr:rowOff>
    </xdr:from>
    <xdr:to>
      <xdr:col>55</xdr:col>
      <xdr:colOff>50800</xdr:colOff>
      <xdr:row>41</xdr:row>
      <xdr:rowOff>98791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2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83568</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4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169921</xdr:rowOff>
    </xdr:from>
    <xdr:to>
      <xdr:col>50</xdr:col>
      <xdr:colOff>165100</xdr:colOff>
      <xdr:row>41</xdr:row>
      <xdr:rowOff>100071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47991</xdr:rowOff>
    </xdr:from>
    <xdr:to>
      <xdr:col>55</xdr:col>
      <xdr:colOff>0</xdr:colOff>
      <xdr:row>41</xdr:row>
      <xdr:rowOff>49271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77441"/>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170469</xdr:rowOff>
    </xdr:from>
    <xdr:to>
      <xdr:col>46</xdr:col>
      <xdr:colOff>38100</xdr:colOff>
      <xdr:row>41</xdr:row>
      <xdr:rowOff>100619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49271</xdr:rowOff>
    </xdr:from>
    <xdr:to>
      <xdr:col>50</xdr:col>
      <xdr:colOff>114300</xdr:colOff>
      <xdr:row>41</xdr:row>
      <xdr:rowOff>49819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7872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170900</xdr:rowOff>
    </xdr:from>
    <xdr:to>
      <xdr:col>41</xdr:col>
      <xdr:colOff>101600</xdr:colOff>
      <xdr:row>41</xdr:row>
      <xdr:rowOff>101050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49819</xdr:rowOff>
    </xdr:from>
    <xdr:to>
      <xdr:col>45</xdr:col>
      <xdr:colOff>177800</xdr:colOff>
      <xdr:row>41</xdr:row>
      <xdr:rowOff>50250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79269"/>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170689</xdr:rowOff>
    </xdr:from>
    <xdr:to>
      <xdr:col>36</xdr:col>
      <xdr:colOff>165100</xdr:colOff>
      <xdr:row>41</xdr:row>
      <xdr:rowOff>100839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50039</xdr:rowOff>
    </xdr:from>
    <xdr:to>
      <xdr:col>41</xdr:col>
      <xdr:colOff>50800</xdr:colOff>
      <xdr:row>41</xdr:row>
      <xdr:rowOff>50250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7079489"/>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91198</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91746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2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92177</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2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91966</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47172</xdr:rowOff>
    </xdr:from>
    <xdr:to>
      <xdr:col>20</xdr:col>
      <xdr:colOff>38100</xdr:colOff>
      <xdr:row>61</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114300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5642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466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75112</xdr:rowOff>
    </xdr:from>
    <xdr:to>
      <xdr:col>15</xdr:col>
      <xdr:colOff>50800</xdr:colOff>
      <xdr:row>61</xdr:row>
      <xdr:rowOff>88174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335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14515</xdr:rowOff>
    </xdr:from>
    <xdr:to>
      <xdr:col>6</xdr:col>
      <xdr:colOff>38100</xdr:colOff>
      <xdr:row>61</xdr:row>
      <xdr:rowOff>116115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65315</xdr:rowOff>
    </xdr:from>
    <xdr:to>
      <xdr:col>10</xdr:col>
      <xdr:colOff>114300</xdr:colOff>
      <xdr:row>61</xdr:row>
      <xdr:rowOff>75112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52376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139899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107242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82811</xdr:rowOff>
    </xdr:from>
    <xdr:to>
      <xdr:col>55</xdr:col>
      <xdr:colOff>50800</xdr:colOff>
      <xdr:row>64</xdr:row>
      <xdr:rowOff>12961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169188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85018</xdr:rowOff>
    </xdr:from>
    <xdr:to>
      <xdr:col>50</xdr:col>
      <xdr:colOff>165100</xdr:colOff>
      <xdr:row>64</xdr:row>
      <xdr:rowOff>15168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133611</xdr:rowOff>
    </xdr:from>
    <xdr:to>
      <xdr:col>55</xdr:col>
      <xdr:colOff>0</xdr:colOff>
      <xdr:row>63</xdr:row>
      <xdr:rowOff>135818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34961"/>
          <a:ext cx="8382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87285</xdr:rowOff>
    </xdr:from>
    <xdr:to>
      <xdr:col>46</xdr:col>
      <xdr:colOff>38100</xdr:colOff>
      <xdr:row>64</xdr:row>
      <xdr:rowOff>17435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135818</xdr:rowOff>
    </xdr:from>
    <xdr:to>
      <xdr:col>50</xdr:col>
      <xdr:colOff>114300</xdr:colOff>
      <xdr:row>63</xdr:row>
      <xdr:rowOff>138085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37168"/>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88891</xdr:rowOff>
    </xdr:from>
    <xdr:to>
      <xdr:col>41</xdr:col>
      <xdr:colOff>101600</xdr:colOff>
      <xdr:row>64</xdr:row>
      <xdr:rowOff>19041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138085</xdr:rowOff>
    </xdr:from>
    <xdr:to>
      <xdr:col>45</xdr:col>
      <xdr:colOff>177800</xdr:colOff>
      <xdr:row>63</xdr:row>
      <xdr:rowOff>139691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3943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90741</xdr:rowOff>
    </xdr:from>
    <xdr:to>
      <xdr:col>36</xdr:col>
      <xdr:colOff>165100</xdr:colOff>
      <xdr:row>64</xdr:row>
      <xdr:rowOff>20891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139691</xdr:rowOff>
    </xdr:from>
    <xdr:to>
      <xdr:col>41</xdr:col>
      <xdr:colOff>50800</xdr:colOff>
      <xdr:row>63</xdr:row>
      <xdr:rowOff>141541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41041"/>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6295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8562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10168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12018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165463</xdr:rowOff>
    </xdr:from>
    <xdr:to>
      <xdr:col>24</xdr:col>
      <xdr:colOff>63500</xdr:colOff>
      <xdr:row>83</xdr:row>
      <xdr:rowOff>34834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2243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77107</xdr:rowOff>
    </xdr:from>
    <xdr:to>
      <xdr:col>15</xdr:col>
      <xdr:colOff>101600</xdr:colOff>
      <xdr:row>83</xdr:row>
      <xdr:rowOff>7257</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82</xdr:row>
      <xdr:rowOff>165463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1868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127907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14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82</xdr:row>
      <xdr:rowOff>90351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1084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61340</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86170</xdr:rowOff>
    </xdr:from>
    <xdr:to>
      <xdr:col>55</xdr:col>
      <xdr:colOff>50800</xdr:colOff>
      <xdr:row>85</xdr:row>
      <xdr:rowOff>16320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4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64597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4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89979</xdr:rowOff>
    </xdr:from>
    <xdr:to>
      <xdr:col>50</xdr:col>
      <xdr:colOff>165100</xdr:colOff>
      <xdr:row>85</xdr:row>
      <xdr:rowOff>20129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4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136970</xdr:rowOff>
    </xdr:from>
    <xdr:to>
      <xdr:col>55</xdr:col>
      <xdr:colOff>0</xdr:colOff>
      <xdr:row>84</xdr:row>
      <xdr:rowOff>140779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53877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92075</xdr:rowOff>
    </xdr:from>
    <xdr:to>
      <xdr:col>46</xdr:col>
      <xdr:colOff>38100</xdr:colOff>
      <xdr:row>85</xdr:row>
      <xdr:rowOff>22225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140779</xdr:rowOff>
    </xdr:from>
    <xdr:to>
      <xdr:col>50</xdr:col>
      <xdr:colOff>114300</xdr:colOff>
      <xdr:row>84</xdr:row>
      <xdr:rowOff>142875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54257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93408</xdr:rowOff>
    </xdr:from>
    <xdr:to>
      <xdr:col>41</xdr:col>
      <xdr:colOff>101600</xdr:colOff>
      <xdr:row>85</xdr:row>
      <xdr:rowOff>23558</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4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142875</xdr:rowOff>
    </xdr:from>
    <xdr:to>
      <xdr:col>45</xdr:col>
      <xdr:colOff>177800</xdr:colOff>
      <xdr:row>84</xdr:row>
      <xdr:rowOff>144208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54467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94362</xdr:rowOff>
    </xdr:from>
    <xdr:to>
      <xdr:col>36</xdr:col>
      <xdr:colOff>165100</xdr:colOff>
      <xdr:row>85</xdr:row>
      <xdr:rowOff>24512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4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144208</xdr:rowOff>
    </xdr:from>
    <xdr:to>
      <xdr:col>41</xdr:col>
      <xdr:colOff>50800</xdr:colOff>
      <xdr:row>84</xdr:row>
      <xdr:rowOff>145162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546008"/>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11256</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58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13352</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14685</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58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41039</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80027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427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83820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36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38735</xdr:rowOff>
    </xdr:from>
    <xdr:to>
      <xdr:col>72</xdr:col>
      <xdr:colOff>38100</xdr:colOff>
      <xdr:row>37</xdr:row>
      <xdr:rowOff>140335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89535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3703300" y="63627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149225</xdr:rowOff>
    </xdr:from>
    <xdr:to>
      <xdr:col>67</xdr:col>
      <xdr:colOff>101600</xdr:colOff>
      <xdr:row>37</xdr:row>
      <xdr:rowOff>79375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28575</xdr:rowOff>
    </xdr:from>
    <xdr:to>
      <xdr:col>71</xdr:col>
      <xdr:colOff>177800</xdr:colOff>
      <xdr:row>37</xdr:row>
      <xdr:rowOff>89535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372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125747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60977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131462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70502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157497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72949</xdr:rowOff>
    </xdr:from>
    <xdr:to>
      <xdr:col>112</xdr:col>
      <xdr:colOff>38100</xdr:colOff>
      <xdr:row>41</xdr:row>
      <xdr:rowOff>3099</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123749</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7992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74778</xdr:rowOff>
    </xdr:from>
    <xdr:to>
      <xdr:col>107</xdr:col>
      <xdr:colOff>101600</xdr:colOff>
      <xdr:row>41</xdr:row>
      <xdr:rowOff>4928</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123749</xdr:rowOff>
    </xdr:from>
    <xdr:to>
      <xdr:col>111</xdr:col>
      <xdr:colOff>177800</xdr:colOff>
      <xdr:row>40</xdr:row>
      <xdr:rowOff>125578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8174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125578</xdr:rowOff>
    </xdr:from>
    <xdr:to>
      <xdr:col>107</xdr:col>
      <xdr:colOff>50800</xdr:colOff>
      <xdr:row>40</xdr:row>
      <xdr:rowOff>126492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9835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165676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167505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2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76744</xdr:rowOff>
    </xdr:from>
    <xdr:to>
      <xdr:col>85</xdr:col>
      <xdr:colOff>127000</xdr:colOff>
      <xdr:row>57</xdr:row>
      <xdr:rowOff>145324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8493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128815</xdr:rowOff>
    </xdr:from>
    <xdr:to>
      <xdr:col>76</xdr:col>
      <xdr:colOff>165100</xdr:colOff>
      <xdr:row>57</xdr:row>
      <xdr:rowOff>58965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8165</xdr:rowOff>
    </xdr:from>
    <xdr:to>
      <xdr:col>81</xdr:col>
      <xdr:colOff>50800</xdr:colOff>
      <xdr:row>57</xdr:row>
      <xdr:rowOff>76744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7808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70031</xdr:rowOff>
    </xdr:from>
    <xdr:to>
      <xdr:col>72</xdr:col>
      <xdr:colOff>38100</xdr:colOff>
      <xdr:row>57</xdr:row>
      <xdr:rowOff>181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120831</xdr:rowOff>
    </xdr:from>
    <xdr:to>
      <xdr:col>76</xdr:col>
      <xdr:colOff>114300</xdr:colOff>
      <xdr:row>57</xdr:row>
      <xdr:rowOff>8165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722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3084</xdr:rowOff>
    </xdr:from>
    <xdr:to>
      <xdr:col>67</xdr:col>
      <xdr:colOff>101600</xdr:colOff>
      <xdr:row>56</xdr:row>
      <xdr:rowOff>104684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53884</xdr:rowOff>
    </xdr:from>
    <xdr:to>
      <xdr:col>71</xdr:col>
      <xdr:colOff>177800</xdr:colOff>
      <xdr:row>56</xdr:row>
      <xdr:rowOff>120831</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6550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75492</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16708</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121211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19304</xdr:rowOff>
    </xdr:from>
    <xdr:to>
      <xdr:col>116</xdr:col>
      <xdr:colOff>114300</xdr:colOff>
      <xdr:row>63</xdr:row>
      <xdr:rowOff>120904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105681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7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21399</xdr:rowOff>
    </xdr:from>
    <xdr:to>
      <xdr:col>112</xdr:col>
      <xdr:colOff>38100</xdr:colOff>
      <xdr:row>63</xdr:row>
      <xdr:rowOff>122999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8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70104</xdr:rowOff>
    </xdr:from>
    <xdr:to>
      <xdr:col>116</xdr:col>
      <xdr:colOff>63500</xdr:colOff>
      <xdr:row>63</xdr:row>
      <xdr:rowOff>72199</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87145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36068</xdr:rowOff>
    </xdr:from>
    <xdr:to>
      <xdr:col>107</xdr:col>
      <xdr:colOff>101600</xdr:colOff>
      <xdr:row>63</xdr:row>
      <xdr:rowOff>137668</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72199</xdr:rowOff>
    </xdr:from>
    <xdr:to>
      <xdr:col>111</xdr:col>
      <xdr:colOff>177800</xdr:colOff>
      <xdr:row>63</xdr:row>
      <xdr:rowOff>86868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7354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86868</xdr:rowOff>
    </xdr:from>
    <xdr:to>
      <xdr:col>107</xdr:col>
      <xdr:colOff>50800</xdr:colOff>
      <xdr:row>63</xdr:row>
      <xdr:rowOff>87630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882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37402</xdr:rowOff>
    </xdr:from>
    <xdr:to>
      <xdr:col>98</xdr:col>
      <xdr:colOff>38100</xdr:colOff>
      <xdr:row>63</xdr:row>
      <xdr:rowOff>139002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8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88202</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8889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114126</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91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128795</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130129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9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42545</xdr:rowOff>
    </xdr:from>
    <xdr:to>
      <xdr:col>81</xdr:col>
      <xdr:colOff>101600</xdr:colOff>
      <xdr:row>86</xdr:row>
      <xdr:rowOff>144145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93345</xdr:rowOff>
    </xdr:from>
    <xdr:to>
      <xdr:col>85</xdr:col>
      <xdr:colOff>127000</xdr:colOff>
      <xdr:row>86</xdr:row>
      <xdr:rowOff>95250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838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40639</xdr:rowOff>
    </xdr:from>
    <xdr:to>
      <xdr:col>76</xdr:col>
      <xdr:colOff>165100</xdr:colOff>
      <xdr:row>86</xdr:row>
      <xdr:rowOff>142239</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91439</xdr:rowOff>
    </xdr:from>
    <xdr:to>
      <xdr:col>81</xdr:col>
      <xdr:colOff>50800</xdr:colOff>
      <xdr:row>86</xdr:row>
      <xdr:rowOff>93345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8361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38736</xdr:rowOff>
    </xdr:from>
    <xdr:to>
      <xdr:col>72</xdr:col>
      <xdr:colOff>38100</xdr:colOff>
      <xdr:row>86</xdr:row>
      <xdr:rowOff>140336</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89536</xdr:rowOff>
    </xdr:from>
    <xdr:to>
      <xdr:col>76</xdr:col>
      <xdr:colOff>114300</xdr:colOff>
      <xdr:row>86</xdr:row>
      <xdr:rowOff>91439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834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36830</xdr:rowOff>
    </xdr:from>
    <xdr:to>
      <xdr:col>67</xdr:col>
      <xdr:colOff>101600</xdr:colOff>
      <xdr:row>86</xdr:row>
      <xdr:rowOff>138430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87630</xdr:rowOff>
    </xdr:from>
    <xdr:to>
      <xdr:col>71</xdr:col>
      <xdr:colOff>177800</xdr:colOff>
      <xdr:row>86</xdr:row>
      <xdr:rowOff>89536</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8323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135272</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133366</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131463</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129557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flipV="1">
          <a:off x="21323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161544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8656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54973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3739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28848</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3315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157843</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28418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110489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14300" y="182368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130464</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96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1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100-00002F03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100-00003103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100-00003303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96265</xdr:rowOff>
    </xdr:from>
    <xdr:to>
      <xdr:col>116</xdr:col>
      <xdr:colOff>114300</xdr:colOff>
      <xdr:row>107</xdr:row>
      <xdr:rowOff>26415</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21107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74692</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100-00003F030000}"/>
            </a:ext>
          </a:extLst>
        </xdr:cNvPr>
        <xdr:cNvSpPr txBox="1"/>
      </xdr:nvSpPr>
      <xdr:spPr>
        <a:xfrm>
          <a:off x="22199600"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97980</xdr:rowOff>
    </xdr:from>
    <xdr:to>
      <xdr:col>112</xdr:col>
      <xdr:colOff>38100</xdr:colOff>
      <xdr:row>107</xdr:row>
      <xdr:rowOff>28130</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1272500" y="182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147065</xdr:rowOff>
    </xdr:from>
    <xdr:to>
      <xdr:col>116</xdr:col>
      <xdr:colOff>63500</xdr:colOff>
      <xdr:row>106</xdr:row>
      <xdr:rowOff>148780</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flipV="1">
          <a:off x="21323300" y="1832076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99124</xdr:rowOff>
    </xdr:from>
    <xdr:to>
      <xdr:col>107</xdr:col>
      <xdr:colOff>101600</xdr:colOff>
      <xdr:row>107</xdr:row>
      <xdr:rowOff>29274</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0383500" y="182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148780</xdr:rowOff>
    </xdr:from>
    <xdr:to>
      <xdr:col>111</xdr:col>
      <xdr:colOff>177800</xdr:colOff>
      <xdr:row>106</xdr:row>
      <xdr:rowOff>149924</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flipV="1">
          <a:off x="20434300" y="1832248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9494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149924</xdr:rowOff>
    </xdr:from>
    <xdr:to>
      <xdr:col>107</xdr:col>
      <xdr:colOff>50800</xdr:colOff>
      <xdr:row>106</xdr:row>
      <xdr:rowOff>150495</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19545300" y="18323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100267</xdr:rowOff>
    </xdr:from>
    <xdr:to>
      <xdr:col>98</xdr:col>
      <xdr:colOff>38100</xdr:colOff>
      <xdr:row>107</xdr:row>
      <xdr:rowOff>30417</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8605500" y="182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150495</xdr:rowOff>
    </xdr:from>
    <xdr:to>
      <xdr:col>102</xdr:col>
      <xdr:colOff>114300</xdr:colOff>
      <xdr:row>106</xdr:row>
      <xdr:rowOff>151067</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18656300" y="183241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00000000-0008-0000-0100-0000480300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00000000-0008-0000-0100-000049030000}"/>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00000000-0008-0000-0100-00004A03000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00000000-0008-0000-0100-00004B030000}"/>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19257</xdr:rowOff>
    </xdr:from>
    <xdr:ext cx="469744" cy="259045"/>
    <xdr:sp macro="" textlink="">
      <xdr:nvSpPr>
        <xdr:cNvPr id="844" name="n_1mainValue【公民館】&#10;一人当たり面積">
          <a:extLst>
            <a:ext uri="{FF2B5EF4-FFF2-40B4-BE49-F238E27FC236}">
              <a16:creationId xmlns:a16="http://schemas.microsoft.com/office/drawing/2014/main" id="{00000000-0008-0000-0100-00004C030000}"/>
            </a:ext>
          </a:extLst>
        </xdr:cNvPr>
        <xdr:cNvSpPr txBox="1"/>
      </xdr:nvSpPr>
      <xdr:spPr>
        <a:xfrm>
          <a:off x="21075727" y="1836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20401</xdr:rowOff>
    </xdr:from>
    <xdr:ext cx="469744" cy="259045"/>
    <xdr:sp macro="" textlink="">
      <xdr:nvSpPr>
        <xdr:cNvPr id="845" name="n_2mainValue【公民館】&#10;一人当たり面積">
          <a:extLst>
            <a:ext uri="{FF2B5EF4-FFF2-40B4-BE49-F238E27FC236}">
              <a16:creationId xmlns:a16="http://schemas.microsoft.com/office/drawing/2014/main" id="{00000000-0008-0000-0100-00004D030000}"/>
            </a:ext>
          </a:extLst>
        </xdr:cNvPr>
        <xdr:cNvSpPr txBox="1"/>
      </xdr:nvSpPr>
      <xdr:spPr>
        <a:xfrm>
          <a:off x="20199427" y="1836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846" name="n_3mainValue【公民館】&#10;一人当たり面積">
          <a:extLst>
            <a:ext uri="{FF2B5EF4-FFF2-40B4-BE49-F238E27FC236}">
              <a16:creationId xmlns:a16="http://schemas.microsoft.com/office/drawing/2014/main" id="{00000000-0008-0000-0100-00004E030000}"/>
            </a:ext>
          </a:extLst>
        </xdr:cNvPr>
        <xdr:cNvSpPr txBox="1"/>
      </xdr:nvSpPr>
      <xdr:spPr>
        <a:xfrm>
          <a:off x="19310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21544</xdr:rowOff>
    </xdr:from>
    <xdr:ext cx="469744" cy="259045"/>
    <xdr:sp macro="" textlink="">
      <xdr:nvSpPr>
        <xdr:cNvPr id="847" name="n_4mainValue【公民館】&#10;一人当たり面積">
          <a:extLst>
            <a:ext uri="{FF2B5EF4-FFF2-40B4-BE49-F238E27FC236}">
              <a16:creationId xmlns:a16="http://schemas.microsoft.com/office/drawing/2014/main" id="{00000000-0008-0000-0100-00004F030000}"/>
            </a:ext>
          </a:extLst>
        </xdr:cNvPr>
        <xdr:cNvSpPr txBox="1"/>
      </xdr:nvSpPr>
      <xdr:spPr>
        <a:xfrm>
          <a:off x="18421427" y="1836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道路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について、開始固定資産台帳の作成時に取得日が不明であった路線は、道路台帳の作成日を取得日として計上しているため、有形固定資産減価償却率が平均を大きく上回っている。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について、橋梁長寿命化計画より作成を行っており、平均値に近いことから、計画に沿った工事を継続的に実施できているといえる。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について、年々有形固定資産減価償却率が上昇しており、翌年度、類似団体平均値を</a:t>
          </a:r>
          <a:r>
            <a:rPr kumimoji="1" lang="ja-JP" altLang="en-US" sz="1050" i="0">
              <a:latin typeface="ＭＳ Ｐゴシック" panose="020B0600070205080204" pitchFamily="50" charset="-128"/>
              <a:ea typeface="ＭＳ Ｐゴシック" panose="020B0600070205080204" pitchFamily="50" charset="-128"/>
            </a:rPr>
            <a:t>超える可能性がある。今後、施設維持修繕のみではなく老朽化を見据えた施設改修計画を考える必要がある。</a:t>
          </a:r>
        </a:p>
        <a:p>
          <a:r>
            <a:rPr kumimoji="1" lang="en-US" altLang="ja-JP" sz="1050" i="0">
              <a:latin typeface="ＭＳ Ｐゴシック" panose="020B0600070205080204" pitchFamily="50" charset="-128"/>
              <a:ea typeface="ＭＳ Ｐゴシック" panose="020B0600070205080204" pitchFamily="50" charset="-128"/>
            </a:rPr>
            <a:t>【</a:t>
          </a:r>
          <a:r>
            <a:rPr kumimoji="1" lang="ja-JP" altLang="en-US" sz="1050" i="0">
              <a:latin typeface="ＭＳ Ｐゴシック" panose="020B0600070205080204" pitchFamily="50" charset="-128"/>
              <a:ea typeface="ＭＳ Ｐゴシック" panose="020B0600070205080204" pitchFamily="50" charset="-128"/>
            </a:rPr>
            <a:t>認定こども園・幼稚園・保育所</a:t>
          </a:r>
          <a:r>
            <a:rPr kumimoji="1" lang="en-US" altLang="ja-JP" sz="1050" i="0">
              <a:latin typeface="ＭＳ Ｐゴシック" panose="020B0600070205080204" pitchFamily="50" charset="-128"/>
              <a:ea typeface="ＭＳ Ｐゴシック" panose="020B0600070205080204" pitchFamily="50" charset="-128"/>
            </a:rPr>
            <a:t>】</a:t>
          </a:r>
          <a:r>
            <a:rPr kumimoji="1" lang="ja-JP" altLang="en-US" sz="1050" i="0">
              <a:latin typeface="ＭＳ Ｐゴシック" panose="020B0600070205080204" pitchFamily="50" charset="-128"/>
              <a:ea typeface="ＭＳ Ｐゴシック" panose="020B0600070205080204" pitchFamily="50" charset="-128"/>
            </a:rPr>
            <a:t>について、幼稚園と学童保育所</a:t>
          </a:r>
          <a:r>
            <a:rPr kumimoji="1" lang="ja-JP" altLang="en-US" sz="1050">
              <a:latin typeface="ＭＳ Ｐゴシック" panose="020B0600070205080204" pitchFamily="50" charset="-128"/>
              <a:ea typeface="ＭＳ Ｐゴシック" panose="020B0600070205080204" pitchFamily="50" charset="-128"/>
            </a:rPr>
            <a:t>が該当し、有形固定資産減価償却率が類似団体平均値より</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％上回っている。付属設備の改修・更新を計画的に実施していく必要がある。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について、川西小学校のみが該当し、対象資産すべてが平成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年度より実施された新築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建替え</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工事に係る取得のため、極めて低い割合となっている。また平成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年度空調設備の改修や、令和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スクール事業と、施設への投資は確実に行えているといえる。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について、子どもセンターが該当し、有形固定資産減価償却率は類似団体平均値と</a:t>
          </a:r>
          <a:r>
            <a:rPr kumimoji="1" lang="ja-JP" altLang="en-US" sz="1050" b="0">
              <a:latin typeface="ＭＳ Ｐゴシック" panose="020B0600070205080204" pitchFamily="50" charset="-128"/>
              <a:ea typeface="ＭＳ Ｐゴシック" panose="020B0600070205080204" pitchFamily="50" charset="-128"/>
            </a:rPr>
            <a:t>比べても大きく上回っているため、施設の利用状況を踏まえて改修・更新等の検討が必要である。</a:t>
          </a:r>
        </a:p>
        <a:p>
          <a:r>
            <a:rPr kumimoji="1" lang="en-US" altLang="ja-JP" sz="1050" b="0">
              <a:latin typeface="ＭＳ Ｐゴシック" panose="020B0600070205080204" pitchFamily="50" charset="-128"/>
              <a:ea typeface="ＭＳ Ｐゴシック" panose="020B0600070205080204" pitchFamily="50" charset="-128"/>
            </a:rPr>
            <a:t>【</a:t>
          </a:r>
          <a:r>
            <a:rPr kumimoji="1" lang="ja-JP" altLang="en-US" sz="1050" b="0">
              <a:latin typeface="ＭＳ Ｐゴシック" panose="020B0600070205080204" pitchFamily="50" charset="-128"/>
              <a:ea typeface="ＭＳ Ｐゴシック" panose="020B0600070205080204" pitchFamily="50" charset="-128"/>
            </a:rPr>
            <a:t>公民館</a:t>
          </a:r>
          <a:r>
            <a:rPr kumimoji="1" lang="en-US" altLang="ja-JP" sz="1050" b="0">
              <a:latin typeface="ＭＳ Ｐゴシック" panose="020B0600070205080204" pitchFamily="50" charset="-128"/>
              <a:ea typeface="ＭＳ Ｐゴシック" panose="020B0600070205080204" pitchFamily="50" charset="-128"/>
            </a:rPr>
            <a:t>】</a:t>
          </a:r>
          <a:r>
            <a:rPr kumimoji="1" lang="ja-JP" altLang="en-US" sz="1050" b="0">
              <a:latin typeface="ＭＳ Ｐゴシック" panose="020B0600070205080204" pitchFamily="50" charset="-128"/>
              <a:ea typeface="ＭＳ Ｐゴシック" panose="020B0600070205080204" pitchFamily="50" charset="-128"/>
            </a:rPr>
            <a:t>について、中央公民館・ふれあいセンターが該当し、資産の老朽化に伴って、付属設備の更新・改修工事が実施されていたが、依然として高い数値となっている。平成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年度より平均値を超えているため、これまでと同様の利用を見込むのであれば、改修対象と考える必要がある。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111596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56424</xdr:rowOff>
    </xdr:from>
    <xdr:to>
      <xdr:col>24</xdr:col>
      <xdr:colOff>114300</xdr:colOff>
      <xdr:row>35</xdr:row>
      <xdr:rowOff>158024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79301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0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107224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9694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9072</xdr:rowOff>
    </xdr:from>
    <xdr:to>
      <xdr:col>15</xdr:col>
      <xdr:colOff>101600</xdr:colOff>
      <xdr:row>34</xdr:row>
      <xdr:rowOff>110672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34</xdr:row>
      <xdr:rowOff>167640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8891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71120</xdr:rowOff>
    </xdr:from>
    <xdr:to>
      <xdr:col>10</xdr:col>
      <xdr:colOff>165100</xdr:colOff>
      <xdr:row>34</xdr:row>
      <xdr:rowOff>1270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121920</xdr:rowOff>
    </xdr:from>
    <xdr:to>
      <xdr:col>15</xdr:col>
      <xdr:colOff>50800</xdr:colOff>
      <xdr:row>34</xdr:row>
      <xdr:rowOff>59872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779770"/>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133169</xdr:rowOff>
    </xdr:from>
    <xdr:to>
      <xdr:col>6</xdr:col>
      <xdr:colOff>38100</xdr:colOff>
      <xdr:row>33</xdr:row>
      <xdr:rowOff>63319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12519</xdr:rowOff>
    </xdr:from>
    <xdr:to>
      <xdr:col>10</xdr:col>
      <xdr:colOff>114300</xdr:colOff>
      <xdr:row>33</xdr:row>
      <xdr:rowOff>121920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67036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134455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17797</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49061" y="550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79846</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3947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1" name="【体育館・プール】&#10;有形固定資産減価償却率グラフ枠">
          <a:extLst>
            <a:ext uri="{FF2B5EF4-FFF2-40B4-BE49-F238E27FC236}">
              <a16:creationId xmlns:a16="http://schemas.microsoft.com/office/drawing/2014/main" id="{00000000-0008-0000-0200-00007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23" name="【体育館・プール】&#10;有形固定資産減価償却率最小値テキスト">
          <a:extLst>
            <a:ext uri="{FF2B5EF4-FFF2-40B4-BE49-F238E27FC236}">
              <a16:creationId xmlns:a16="http://schemas.microsoft.com/office/drawing/2014/main" id="{00000000-0008-0000-0200-00007B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25" name="【体育館・プール】&#10;有形固定資産減価償却率最大値テキスト">
          <a:extLst>
            <a:ext uri="{FF2B5EF4-FFF2-40B4-BE49-F238E27FC236}">
              <a16:creationId xmlns:a16="http://schemas.microsoft.com/office/drawing/2014/main" id="{00000000-0008-0000-0200-00007D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127" name="【体育館・プール】&#10;有形固定資産減価償却率平均値テキスト">
          <a:extLst>
            <a:ext uri="{FF2B5EF4-FFF2-40B4-BE49-F238E27FC236}">
              <a16:creationId xmlns:a16="http://schemas.microsoft.com/office/drawing/2014/main" id="{00000000-0008-0000-0200-00007F00000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39" name="【体育館・プール】&#10;有形固定資産減価償却率該当値テキスト">
          <a:extLst>
            <a:ext uri="{FF2B5EF4-FFF2-40B4-BE49-F238E27FC236}">
              <a16:creationId xmlns:a16="http://schemas.microsoft.com/office/drawing/2014/main" id="{00000000-0008-0000-0200-00008B000000}"/>
            </a:ext>
          </a:extLst>
        </xdr:cNvPr>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61</xdr:row>
      <xdr:rowOff>61722</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3797300" y="10367010"/>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61722</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2908300" y="10469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79502</xdr:rowOff>
    </xdr:from>
    <xdr:to>
      <xdr:col>10</xdr:col>
      <xdr:colOff>165100</xdr:colOff>
      <xdr:row>61</xdr:row>
      <xdr:rowOff>9652</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968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130302</xdr:rowOff>
    </xdr:from>
    <xdr:to>
      <xdr:col>15</xdr:col>
      <xdr:colOff>50800</xdr:colOff>
      <xdr:row>61</xdr:row>
      <xdr:rowOff>11430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2019300" y="104173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68072</xdr:rowOff>
    </xdr:from>
    <xdr:to>
      <xdr:col>6</xdr:col>
      <xdr:colOff>38100</xdr:colOff>
      <xdr:row>60</xdr:row>
      <xdr:rowOff>169672</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79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118872</xdr:rowOff>
    </xdr:from>
    <xdr:to>
      <xdr:col>10</xdr:col>
      <xdr:colOff>114300</xdr:colOff>
      <xdr:row>60</xdr:row>
      <xdr:rowOff>130302</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1130300" y="104058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49" name="n_2aveValue【体育館・プール】&#10;有形固定資産減価償却率">
          <a:extLst>
            <a:ext uri="{FF2B5EF4-FFF2-40B4-BE49-F238E27FC236}">
              <a16:creationId xmlns:a16="http://schemas.microsoft.com/office/drawing/2014/main" id="{00000000-0008-0000-0200-000095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50" name="n_3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51" name="n_4aveValue【体育館・プール】&#10;有形固定資産減価償却率">
          <a:extLst>
            <a:ext uri="{FF2B5EF4-FFF2-40B4-BE49-F238E27FC236}">
              <a16:creationId xmlns:a16="http://schemas.microsoft.com/office/drawing/2014/main" id="{00000000-0008-0000-0200-000097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103649</xdr:rowOff>
    </xdr:from>
    <xdr:ext cx="405111" cy="259045"/>
    <xdr:sp macro="" textlink="">
      <xdr:nvSpPr>
        <xdr:cNvPr id="152" name="n_1mainValue【体育館・プール】&#10;有形固定資産減価償却率">
          <a:extLst>
            <a:ext uri="{FF2B5EF4-FFF2-40B4-BE49-F238E27FC236}">
              <a16:creationId xmlns:a16="http://schemas.microsoft.com/office/drawing/2014/main" id="{00000000-0008-0000-0200-000098000000}"/>
            </a:ext>
          </a:extLst>
        </xdr:cNvPr>
        <xdr:cNvSpPr txBox="1"/>
      </xdr:nvSpPr>
      <xdr:spPr>
        <a:xfrm>
          <a:off x="3582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53" name="n_2mainValue【体育館・プール】&#10;有形固定資産減価償却率">
          <a:extLst>
            <a:ext uri="{FF2B5EF4-FFF2-40B4-BE49-F238E27FC236}">
              <a16:creationId xmlns:a16="http://schemas.microsoft.com/office/drawing/2014/main" id="{00000000-0008-0000-0200-000099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779</xdr:rowOff>
    </xdr:from>
    <xdr:ext cx="405111" cy="259045"/>
    <xdr:sp macro="" textlink="">
      <xdr:nvSpPr>
        <xdr:cNvPr id="154" name="n_3mainValue【体育館・プール】&#10;有形固定資産減価償却率">
          <a:extLst>
            <a:ext uri="{FF2B5EF4-FFF2-40B4-BE49-F238E27FC236}">
              <a16:creationId xmlns:a16="http://schemas.microsoft.com/office/drawing/2014/main" id="{00000000-0008-0000-0200-00009A000000}"/>
            </a:ext>
          </a:extLst>
        </xdr:cNvPr>
        <xdr:cNvSpPr txBox="1"/>
      </xdr:nvSpPr>
      <xdr:spPr>
        <a:xfrm>
          <a:off x="1816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160799</xdr:rowOff>
    </xdr:from>
    <xdr:ext cx="405111" cy="259045"/>
    <xdr:sp macro="" textlink="">
      <xdr:nvSpPr>
        <xdr:cNvPr id="155" name="n_4mainValue【体育館・プール】&#10;有形固定資産減価償却率">
          <a:extLst>
            <a:ext uri="{FF2B5EF4-FFF2-40B4-BE49-F238E27FC236}">
              <a16:creationId xmlns:a16="http://schemas.microsoft.com/office/drawing/2014/main" id="{00000000-0008-0000-0200-00009B000000}"/>
            </a:ext>
          </a:extLst>
        </xdr:cNvPr>
        <xdr:cNvSpPr txBox="1"/>
      </xdr:nvSpPr>
      <xdr:spPr>
        <a:xfrm>
          <a:off x="927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02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0200-0000B4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0200-0000B6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0200-0000B8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125603</xdr:rowOff>
    </xdr:from>
    <xdr:to>
      <xdr:col>55</xdr:col>
      <xdr:colOff>50800</xdr:colOff>
      <xdr:row>63</xdr:row>
      <xdr:rowOff>55753</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426700" y="107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148480</xdr:rowOff>
    </xdr:from>
    <xdr:ext cx="469744" cy="259045"/>
    <xdr:sp macro="" textlink="">
      <xdr:nvSpPr>
        <xdr:cNvPr id="196" name="【体育館・プール】&#10;一人当たり面積該当値テキスト">
          <a:extLst>
            <a:ext uri="{FF2B5EF4-FFF2-40B4-BE49-F238E27FC236}">
              <a16:creationId xmlns:a16="http://schemas.microsoft.com/office/drawing/2014/main" id="{00000000-0008-0000-0200-0000C4000000}"/>
            </a:ext>
          </a:extLst>
        </xdr:cNvPr>
        <xdr:cNvSpPr txBox="1"/>
      </xdr:nvSpPr>
      <xdr:spPr>
        <a:xfrm>
          <a:off x="10515600"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128651</xdr:rowOff>
    </xdr:from>
    <xdr:to>
      <xdr:col>50</xdr:col>
      <xdr:colOff>165100</xdr:colOff>
      <xdr:row>63</xdr:row>
      <xdr:rowOff>58801</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9588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xdr:rowOff>
    </xdr:from>
    <xdr:to>
      <xdr:col>55</xdr:col>
      <xdr:colOff>0</xdr:colOff>
      <xdr:row>63</xdr:row>
      <xdr:rowOff>8001</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9639300" y="1080630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8001</xdr:rowOff>
    </xdr:from>
    <xdr:to>
      <xdr:col>50</xdr:col>
      <xdr:colOff>114300</xdr:colOff>
      <xdr:row>63</xdr:row>
      <xdr:rowOff>9525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8750300" y="108093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131318</xdr:rowOff>
    </xdr:from>
    <xdr:to>
      <xdr:col>41</xdr:col>
      <xdr:colOff>101600</xdr:colOff>
      <xdr:row>63</xdr:row>
      <xdr:rowOff>61468</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7810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10668</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7861300" y="1081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10668</xdr:rowOff>
    </xdr:from>
    <xdr:to>
      <xdr:col>41</xdr:col>
      <xdr:colOff>50800</xdr:colOff>
      <xdr:row>63</xdr:row>
      <xdr:rowOff>11430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6972300" y="1081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05" name="n_1aveValue【体育館・プール】&#10;一人当たり面積">
          <a:extLst>
            <a:ext uri="{FF2B5EF4-FFF2-40B4-BE49-F238E27FC236}">
              <a16:creationId xmlns:a16="http://schemas.microsoft.com/office/drawing/2014/main" id="{00000000-0008-0000-0200-0000CD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06" name="n_2aveValue【体育館・プール】&#10;一人当たり面積">
          <a:extLst>
            <a:ext uri="{FF2B5EF4-FFF2-40B4-BE49-F238E27FC236}">
              <a16:creationId xmlns:a16="http://schemas.microsoft.com/office/drawing/2014/main" id="{00000000-0008-0000-0200-0000CE000000}"/>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07" name="n_3aveValue【体育館・プール】&#10;一人当たり面積">
          <a:extLst>
            <a:ext uri="{FF2B5EF4-FFF2-40B4-BE49-F238E27FC236}">
              <a16:creationId xmlns:a16="http://schemas.microsoft.com/office/drawing/2014/main" id="{00000000-0008-0000-0200-0000CF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08" name="n_4aveValue【体育館・プール】&#10;一人当たり面積">
          <a:extLst>
            <a:ext uri="{FF2B5EF4-FFF2-40B4-BE49-F238E27FC236}">
              <a16:creationId xmlns:a16="http://schemas.microsoft.com/office/drawing/2014/main" id="{00000000-0008-0000-0200-0000D000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75328</xdr:rowOff>
    </xdr:from>
    <xdr:ext cx="469744" cy="259045"/>
    <xdr:sp macro="" textlink="">
      <xdr:nvSpPr>
        <xdr:cNvPr id="209" name="n_1mainValue【体育館・プール】&#10;一人当たり面積">
          <a:extLst>
            <a:ext uri="{FF2B5EF4-FFF2-40B4-BE49-F238E27FC236}">
              <a16:creationId xmlns:a16="http://schemas.microsoft.com/office/drawing/2014/main" id="{00000000-0008-0000-0200-0000D1000000}"/>
            </a:ext>
          </a:extLst>
        </xdr:cNvPr>
        <xdr:cNvSpPr txBox="1"/>
      </xdr:nvSpPr>
      <xdr:spPr>
        <a:xfrm>
          <a:off x="93917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10" name="n_2mainValue【体育館・プール】&#10;一人当たり面積">
          <a:extLst>
            <a:ext uri="{FF2B5EF4-FFF2-40B4-BE49-F238E27FC236}">
              <a16:creationId xmlns:a16="http://schemas.microsoft.com/office/drawing/2014/main" id="{00000000-0008-0000-0200-0000D2000000}"/>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52595</xdr:rowOff>
    </xdr:from>
    <xdr:ext cx="469744" cy="259045"/>
    <xdr:sp macro="" textlink="">
      <xdr:nvSpPr>
        <xdr:cNvPr id="211" name="n_3mainValue【体育館・プール】&#10;一人当たり面積">
          <a:extLst>
            <a:ext uri="{FF2B5EF4-FFF2-40B4-BE49-F238E27FC236}">
              <a16:creationId xmlns:a16="http://schemas.microsoft.com/office/drawing/2014/main" id="{00000000-0008-0000-0200-0000D3000000}"/>
            </a:ext>
          </a:extLst>
        </xdr:cNvPr>
        <xdr:cNvSpPr txBox="1"/>
      </xdr:nvSpPr>
      <xdr:spPr>
        <a:xfrm>
          <a:off x="7626427" y="1085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12" name="n_4mainValue【体育館・プール】&#10;一人当たり面積">
          <a:extLst>
            <a:ext uri="{FF2B5EF4-FFF2-40B4-BE49-F238E27FC236}">
              <a16:creationId xmlns:a16="http://schemas.microsoft.com/office/drawing/2014/main" id="{00000000-0008-0000-0200-0000D400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a:extLst>
            <a:ext uri="{FF2B5EF4-FFF2-40B4-BE49-F238E27FC236}">
              <a16:creationId xmlns:a16="http://schemas.microsoft.com/office/drawing/2014/main" id="{00000000-0008-0000-0200-0000E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38" name="【福祉施設】&#10;有形固定資産減価償却率最小値テキスト">
          <a:extLst>
            <a:ext uri="{FF2B5EF4-FFF2-40B4-BE49-F238E27FC236}">
              <a16:creationId xmlns:a16="http://schemas.microsoft.com/office/drawing/2014/main" id="{00000000-0008-0000-0200-0000EE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40" name="【福祉施設】&#10;有形固定資産減価償却率最大値テキスト">
          <a:extLst>
            <a:ext uri="{FF2B5EF4-FFF2-40B4-BE49-F238E27FC236}">
              <a16:creationId xmlns:a16="http://schemas.microsoft.com/office/drawing/2014/main" id="{00000000-0008-0000-0200-0000F0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42" name="【福祉施設】&#10;有形固定資産減価償却率平均値テキスト">
          <a:extLst>
            <a:ext uri="{FF2B5EF4-FFF2-40B4-BE49-F238E27FC236}">
              <a16:creationId xmlns:a16="http://schemas.microsoft.com/office/drawing/2014/main" id="{00000000-0008-0000-0200-0000F2000000}"/>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254" name="【福祉施設】&#10;有形固定資産減価償却率該当値テキスト">
          <a:extLst>
            <a:ext uri="{FF2B5EF4-FFF2-40B4-BE49-F238E27FC236}">
              <a16:creationId xmlns:a16="http://schemas.microsoft.com/office/drawing/2014/main" id="{00000000-0008-0000-0200-0000FE000000}"/>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3797300" y="13780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158114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2908300" y="1378077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158114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2019300" y="138112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95250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130300" y="13750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63" name="n_1aveValue【福祉施設】&#10;有形固定資産減価償却率">
          <a:extLst>
            <a:ext uri="{FF2B5EF4-FFF2-40B4-BE49-F238E27FC236}">
              <a16:creationId xmlns:a16="http://schemas.microsoft.com/office/drawing/2014/main" id="{00000000-0008-0000-0200-000007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64" name="n_2aveValue【福祉施設】&#10;有形固定資産減価償却率">
          <a:extLst>
            <a:ext uri="{FF2B5EF4-FFF2-40B4-BE49-F238E27FC236}">
              <a16:creationId xmlns:a16="http://schemas.microsoft.com/office/drawing/2014/main" id="{00000000-0008-0000-0200-000008010000}"/>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65" name="n_3aveValue【福祉施設】&#10;有形固定資産減価償却率">
          <a:extLst>
            <a:ext uri="{FF2B5EF4-FFF2-40B4-BE49-F238E27FC236}">
              <a16:creationId xmlns:a16="http://schemas.microsoft.com/office/drawing/2014/main" id="{00000000-0008-0000-0200-00000901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66" name="n_4aveValue【福祉施設】&#10;有形固定資産減価償却率">
          <a:extLst>
            <a:ext uri="{FF2B5EF4-FFF2-40B4-BE49-F238E27FC236}">
              <a16:creationId xmlns:a16="http://schemas.microsoft.com/office/drawing/2014/main" id="{00000000-0008-0000-0200-00000A010000}"/>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67" name="n_1mainValue【福祉施設】&#10;有形固定資産減価償却率">
          <a:extLst>
            <a:ext uri="{FF2B5EF4-FFF2-40B4-BE49-F238E27FC236}">
              <a16:creationId xmlns:a16="http://schemas.microsoft.com/office/drawing/2014/main" id="{00000000-0008-0000-0200-00000B010000}"/>
            </a:ext>
          </a:extLst>
        </xdr:cNvPr>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68" name="n_2mainValue【福祉施設】&#10;有形固定資産減価償却率">
          <a:extLst>
            <a:ext uri="{FF2B5EF4-FFF2-40B4-BE49-F238E27FC236}">
              <a16:creationId xmlns:a16="http://schemas.microsoft.com/office/drawing/2014/main" id="{00000000-0008-0000-0200-00000C010000}"/>
            </a:ext>
          </a:extLst>
        </xdr:cNvPr>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69" name="n_3mainValue【福祉施設】&#10;有形固定資産減価償却率">
          <a:extLst>
            <a:ext uri="{FF2B5EF4-FFF2-40B4-BE49-F238E27FC236}">
              <a16:creationId xmlns:a16="http://schemas.microsoft.com/office/drawing/2014/main" id="{00000000-0008-0000-0200-00000D010000}"/>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270" name="n_4mainValue【福祉施設】&#10;有形固定資産減価償却率">
          <a:extLst>
            <a:ext uri="{FF2B5EF4-FFF2-40B4-BE49-F238E27FC236}">
              <a16:creationId xmlns:a16="http://schemas.microsoft.com/office/drawing/2014/main" id="{00000000-0008-0000-0200-00000E010000}"/>
            </a:ext>
          </a:extLst>
        </xdr:cNvPr>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id="{00000000-0008-0000-02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95" name="【福祉施設】&#10;一人当たり面積最小値テキスト">
          <a:extLst>
            <a:ext uri="{FF2B5EF4-FFF2-40B4-BE49-F238E27FC236}">
              <a16:creationId xmlns:a16="http://schemas.microsoft.com/office/drawing/2014/main" id="{00000000-0008-0000-0200-00002701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97" name="【福祉施設】&#10;一人当たり面積最大値テキスト">
          <a:extLst>
            <a:ext uri="{FF2B5EF4-FFF2-40B4-BE49-F238E27FC236}">
              <a16:creationId xmlns:a16="http://schemas.microsoft.com/office/drawing/2014/main" id="{00000000-0008-0000-0200-00002901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99" name="【福祉施設】&#10;一人当たり面積平均値テキスト">
          <a:extLst>
            <a:ext uri="{FF2B5EF4-FFF2-40B4-BE49-F238E27FC236}">
              <a16:creationId xmlns:a16="http://schemas.microsoft.com/office/drawing/2014/main" id="{00000000-0008-0000-0200-00002B010000}"/>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142764</xdr:rowOff>
    </xdr:from>
    <xdr:ext cx="469744" cy="259045"/>
    <xdr:sp macro="" textlink="">
      <xdr:nvSpPr>
        <xdr:cNvPr id="311" name="【福祉施設】&#10;一人当たり面積該当値テキスト">
          <a:extLst>
            <a:ext uri="{FF2B5EF4-FFF2-40B4-BE49-F238E27FC236}">
              <a16:creationId xmlns:a16="http://schemas.microsoft.com/office/drawing/2014/main" id="{00000000-0008-0000-0200-000037010000}"/>
            </a:ext>
          </a:extLst>
        </xdr:cNvPr>
        <xdr:cNvSpPr txBox="1"/>
      </xdr:nvSpPr>
      <xdr:spPr>
        <a:xfrm>
          <a:off x="10515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123698</xdr:rowOff>
    </xdr:from>
    <xdr:to>
      <xdr:col>50</xdr:col>
      <xdr:colOff>165100</xdr:colOff>
      <xdr:row>85</xdr:row>
      <xdr:rowOff>53848</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9588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3048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9639300" y="14572487"/>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3048</xdr:rowOff>
    </xdr:from>
    <xdr:to>
      <xdr:col>50</xdr:col>
      <xdr:colOff>114300</xdr:colOff>
      <xdr:row>85</xdr:row>
      <xdr:rowOff>83820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8750300" y="14576298"/>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33782</xdr:rowOff>
    </xdr:from>
    <xdr:to>
      <xdr:col>41</xdr:col>
      <xdr:colOff>101600</xdr:colOff>
      <xdr:row>85</xdr:row>
      <xdr:rowOff>135382</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7810500" y="146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84582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7861300" y="146570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34544</xdr:rowOff>
    </xdr:from>
    <xdr:to>
      <xdr:col>36</xdr:col>
      <xdr:colOff>165100</xdr:colOff>
      <xdr:row>85</xdr:row>
      <xdr:rowOff>136144</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6921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84582</xdr:rowOff>
    </xdr:from>
    <xdr:to>
      <xdr:col>41</xdr:col>
      <xdr:colOff>50800</xdr:colOff>
      <xdr:row>85</xdr:row>
      <xdr:rowOff>85344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6972300" y="146578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20" name="n_1aveValue【福祉施設】&#10;一人当たり面積">
          <a:extLst>
            <a:ext uri="{FF2B5EF4-FFF2-40B4-BE49-F238E27FC236}">
              <a16:creationId xmlns:a16="http://schemas.microsoft.com/office/drawing/2014/main" id="{00000000-0008-0000-0200-00004001000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21" name="n_2aveValue【福祉施設】&#10;一人当たり面積">
          <a:extLst>
            <a:ext uri="{FF2B5EF4-FFF2-40B4-BE49-F238E27FC236}">
              <a16:creationId xmlns:a16="http://schemas.microsoft.com/office/drawing/2014/main" id="{00000000-0008-0000-0200-000041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22" name="n_3aveValue【福祉施設】&#10;一人当たり面積">
          <a:extLst>
            <a:ext uri="{FF2B5EF4-FFF2-40B4-BE49-F238E27FC236}">
              <a16:creationId xmlns:a16="http://schemas.microsoft.com/office/drawing/2014/main" id="{00000000-0008-0000-0200-000042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23" name="n_4aveValue【福祉施設】&#10;一人当たり面積">
          <a:extLst>
            <a:ext uri="{FF2B5EF4-FFF2-40B4-BE49-F238E27FC236}">
              <a16:creationId xmlns:a16="http://schemas.microsoft.com/office/drawing/2014/main" id="{00000000-0008-0000-0200-000043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70375</xdr:rowOff>
    </xdr:from>
    <xdr:ext cx="469744" cy="259045"/>
    <xdr:sp macro="" textlink="">
      <xdr:nvSpPr>
        <xdr:cNvPr id="324" name="n_1mainValue【福祉施設】&#10;一人当たり面積">
          <a:extLst>
            <a:ext uri="{FF2B5EF4-FFF2-40B4-BE49-F238E27FC236}">
              <a16:creationId xmlns:a16="http://schemas.microsoft.com/office/drawing/2014/main" id="{00000000-0008-0000-0200-000044010000}"/>
            </a:ext>
          </a:extLst>
        </xdr:cNvPr>
        <xdr:cNvSpPr txBox="1"/>
      </xdr:nvSpPr>
      <xdr:spPr>
        <a:xfrm>
          <a:off x="9391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25" name="n_2mainValue【福祉施設】&#10;一人当たり面積">
          <a:extLst>
            <a:ext uri="{FF2B5EF4-FFF2-40B4-BE49-F238E27FC236}">
              <a16:creationId xmlns:a16="http://schemas.microsoft.com/office/drawing/2014/main" id="{00000000-0008-0000-0200-000045010000}"/>
            </a:ext>
          </a:extLst>
        </xdr:cNvPr>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126509</xdr:rowOff>
    </xdr:from>
    <xdr:ext cx="469744" cy="259045"/>
    <xdr:sp macro="" textlink="">
      <xdr:nvSpPr>
        <xdr:cNvPr id="326" name="n_3mainValue【福祉施設】&#10;一人当たり面積">
          <a:extLst>
            <a:ext uri="{FF2B5EF4-FFF2-40B4-BE49-F238E27FC236}">
              <a16:creationId xmlns:a16="http://schemas.microsoft.com/office/drawing/2014/main" id="{00000000-0008-0000-0200-000046010000}"/>
            </a:ext>
          </a:extLst>
        </xdr:cNvPr>
        <xdr:cNvSpPr txBox="1"/>
      </xdr:nvSpPr>
      <xdr:spPr>
        <a:xfrm>
          <a:off x="7626427"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127271</xdr:rowOff>
    </xdr:from>
    <xdr:ext cx="469744" cy="259045"/>
    <xdr:sp macro="" textlink="">
      <xdr:nvSpPr>
        <xdr:cNvPr id="327" name="n_4mainValue【福祉施設】&#10;一人当たり面積">
          <a:extLst>
            <a:ext uri="{FF2B5EF4-FFF2-40B4-BE49-F238E27FC236}">
              <a16:creationId xmlns:a16="http://schemas.microsoft.com/office/drawing/2014/main" id="{00000000-0008-0000-0200-000047010000}"/>
            </a:ext>
          </a:extLst>
        </xdr:cNvPr>
        <xdr:cNvSpPr txBox="1"/>
      </xdr:nvSpPr>
      <xdr:spPr>
        <a:xfrm>
          <a:off x="6737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a:extLst>
            <a:ext uri="{FF2B5EF4-FFF2-40B4-BE49-F238E27FC236}">
              <a16:creationId xmlns:a16="http://schemas.microsoft.com/office/drawing/2014/main" id="{00000000-0008-0000-0200-00005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3" name="【市民会館】&#10;有形固定資産減価償却率最小値テキスト">
          <a:extLst>
            <a:ext uri="{FF2B5EF4-FFF2-40B4-BE49-F238E27FC236}">
              <a16:creationId xmlns:a16="http://schemas.microsoft.com/office/drawing/2014/main" id="{00000000-0008-0000-0200-000061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55" name="【市民会館】&#10;有形固定資産減価償却率最大値テキスト">
          <a:extLst>
            <a:ext uri="{FF2B5EF4-FFF2-40B4-BE49-F238E27FC236}">
              <a16:creationId xmlns:a16="http://schemas.microsoft.com/office/drawing/2014/main" id="{00000000-0008-0000-0200-000063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57" name="【市民会館】&#10;有形固定資産減価償却率平均値テキスト">
          <a:extLst>
            <a:ext uri="{FF2B5EF4-FFF2-40B4-BE49-F238E27FC236}">
              <a16:creationId xmlns:a16="http://schemas.microsoft.com/office/drawing/2014/main" id="{00000000-0008-0000-0200-000065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200-000071010000}"/>
            </a:ext>
          </a:extLst>
        </xdr:cNvPr>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156211</xdr:rowOff>
    </xdr:from>
    <xdr:to>
      <xdr:col>24</xdr:col>
      <xdr:colOff>63500</xdr:colOff>
      <xdr:row>103</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3797300" y="176441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2539</xdr:rowOff>
    </xdr:from>
    <xdr:to>
      <xdr:col>15</xdr:col>
      <xdr:colOff>101600</xdr:colOff>
      <xdr:row>102</xdr:row>
      <xdr:rowOff>104139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2857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53339</xdr:rowOff>
    </xdr:from>
    <xdr:to>
      <xdr:col>19</xdr:col>
      <xdr:colOff>177800</xdr:colOff>
      <xdr:row>103</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2908300" y="17541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xdr:rowOff>
    </xdr:from>
    <xdr:to>
      <xdr:col>10</xdr:col>
      <xdr:colOff>165100</xdr:colOff>
      <xdr:row>102</xdr:row>
      <xdr:rowOff>107950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968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53339</xdr:rowOff>
    </xdr:from>
    <xdr:to>
      <xdr:col>15</xdr:col>
      <xdr:colOff>50800</xdr:colOff>
      <xdr:row>102</xdr:row>
      <xdr:rowOff>57150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2019300" y="17541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36830</xdr:rowOff>
    </xdr:from>
    <xdr:to>
      <xdr:col>6</xdr:col>
      <xdr:colOff>38100</xdr:colOff>
      <xdr:row>102</xdr:row>
      <xdr:rowOff>138430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079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57150</xdr:rowOff>
    </xdr:from>
    <xdr:to>
      <xdr:col>10</xdr:col>
      <xdr:colOff>114300</xdr:colOff>
      <xdr:row>102</xdr:row>
      <xdr:rowOff>87630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130300" y="17545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78" name="n_1aveValue【市民会館】&#10;有形固定資産減価償却率">
          <a:extLst>
            <a:ext uri="{FF2B5EF4-FFF2-40B4-BE49-F238E27FC236}">
              <a16:creationId xmlns:a16="http://schemas.microsoft.com/office/drawing/2014/main" id="{00000000-0008-0000-0200-00007A010000}"/>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79" name="n_2aveValue【市民会館】&#10;有形固定資産減価償却率">
          <a:extLst>
            <a:ext uri="{FF2B5EF4-FFF2-40B4-BE49-F238E27FC236}">
              <a16:creationId xmlns:a16="http://schemas.microsoft.com/office/drawing/2014/main" id="{00000000-0008-0000-0200-00007B010000}"/>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380" name="n_3aveValue【市民会館】&#10;有形固定資産減価償却率">
          <a:extLst>
            <a:ext uri="{FF2B5EF4-FFF2-40B4-BE49-F238E27FC236}">
              <a16:creationId xmlns:a16="http://schemas.microsoft.com/office/drawing/2014/main" id="{00000000-0008-0000-0200-00007C010000}"/>
            </a:ext>
          </a:extLst>
        </xdr:cNvPr>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81" name="n_4aveValue【市民会館】&#10;有形固定資産減価償却率">
          <a:extLst>
            <a:ext uri="{FF2B5EF4-FFF2-40B4-BE49-F238E27FC236}">
              <a16:creationId xmlns:a16="http://schemas.microsoft.com/office/drawing/2014/main" id="{00000000-0008-0000-0200-00007D010000}"/>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82" name="n_1mainValue【市民会館】&#10;有形固定資産減価償却率">
          <a:extLst>
            <a:ext uri="{FF2B5EF4-FFF2-40B4-BE49-F238E27FC236}">
              <a16:creationId xmlns:a16="http://schemas.microsoft.com/office/drawing/2014/main" id="{00000000-0008-0000-0200-00007E01000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120666</xdr:rowOff>
    </xdr:from>
    <xdr:ext cx="405111" cy="259045"/>
    <xdr:sp macro="" textlink="">
      <xdr:nvSpPr>
        <xdr:cNvPr id="383" name="n_2mainValue【市民会館】&#10;有形固定資産減価償却率">
          <a:extLst>
            <a:ext uri="{FF2B5EF4-FFF2-40B4-BE49-F238E27FC236}">
              <a16:creationId xmlns:a16="http://schemas.microsoft.com/office/drawing/2014/main" id="{00000000-0008-0000-0200-00007F010000}"/>
            </a:ext>
          </a:extLst>
        </xdr:cNvPr>
        <xdr:cNvSpPr txBox="1"/>
      </xdr:nvSpPr>
      <xdr:spPr>
        <a:xfrm>
          <a:off x="2705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124477</xdr:rowOff>
    </xdr:from>
    <xdr:ext cx="405111" cy="259045"/>
    <xdr:sp macro="" textlink="">
      <xdr:nvSpPr>
        <xdr:cNvPr id="384" name="n_3mainValue【市民会館】&#10;有形固定資産減価償却率">
          <a:extLst>
            <a:ext uri="{FF2B5EF4-FFF2-40B4-BE49-F238E27FC236}">
              <a16:creationId xmlns:a16="http://schemas.microsoft.com/office/drawing/2014/main" id="{00000000-0008-0000-0200-000080010000}"/>
            </a:ext>
          </a:extLst>
        </xdr:cNvPr>
        <xdr:cNvSpPr txBox="1"/>
      </xdr:nvSpPr>
      <xdr:spPr>
        <a:xfrm>
          <a:off x="1816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154957</xdr:rowOff>
    </xdr:from>
    <xdr:ext cx="405111" cy="259045"/>
    <xdr:sp macro="" textlink="">
      <xdr:nvSpPr>
        <xdr:cNvPr id="385" name="n_4mainValue【市民会館】&#10;有形固定資産減価償却率">
          <a:extLst>
            <a:ext uri="{FF2B5EF4-FFF2-40B4-BE49-F238E27FC236}">
              <a16:creationId xmlns:a16="http://schemas.microsoft.com/office/drawing/2014/main" id="{00000000-0008-0000-0200-000081010000}"/>
            </a:ext>
          </a:extLst>
        </xdr:cNvPr>
        <xdr:cNvSpPr txBox="1"/>
      </xdr:nvSpPr>
      <xdr:spPr>
        <a:xfrm>
          <a:off x="927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0000000-0008-0000-0200-00009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10" name="【市民会館】&#10;一人当たり面積最小値テキスト">
          <a:extLst>
            <a:ext uri="{FF2B5EF4-FFF2-40B4-BE49-F238E27FC236}">
              <a16:creationId xmlns:a16="http://schemas.microsoft.com/office/drawing/2014/main" id="{00000000-0008-0000-0200-00009A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12" name="【市民会館】&#10;一人当たり面積最大値テキスト">
          <a:extLst>
            <a:ext uri="{FF2B5EF4-FFF2-40B4-BE49-F238E27FC236}">
              <a16:creationId xmlns:a16="http://schemas.microsoft.com/office/drawing/2014/main" id="{00000000-0008-0000-0200-00009C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414" name="【市民会館】&#10;一人当たり面積平均値テキスト">
          <a:extLst>
            <a:ext uri="{FF2B5EF4-FFF2-40B4-BE49-F238E27FC236}">
              <a16:creationId xmlns:a16="http://schemas.microsoft.com/office/drawing/2014/main" id="{00000000-0008-0000-0200-00009E01000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28448</xdr:rowOff>
    </xdr:from>
    <xdr:to>
      <xdr:col>55</xdr:col>
      <xdr:colOff>50800</xdr:colOff>
      <xdr:row>105</xdr:row>
      <xdr:rowOff>130048</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426700" y="180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51325</xdr:rowOff>
    </xdr:from>
    <xdr:ext cx="469744" cy="259045"/>
    <xdr:sp macro="" textlink="">
      <xdr:nvSpPr>
        <xdr:cNvPr id="426" name="【市民会館】&#10;一人当たり面積該当値テキスト">
          <a:extLst>
            <a:ext uri="{FF2B5EF4-FFF2-40B4-BE49-F238E27FC236}">
              <a16:creationId xmlns:a16="http://schemas.microsoft.com/office/drawing/2014/main" id="{00000000-0008-0000-0200-0000AA010000}"/>
            </a:ext>
          </a:extLst>
        </xdr:cNvPr>
        <xdr:cNvSpPr txBox="1"/>
      </xdr:nvSpPr>
      <xdr:spPr>
        <a:xfrm>
          <a:off x="10515600" y="178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36068</xdr:rowOff>
    </xdr:from>
    <xdr:to>
      <xdr:col>50</xdr:col>
      <xdr:colOff>165100</xdr:colOff>
      <xdr:row>105</xdr:row>
      <xdr:rowOff>137668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9588500" y="180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79248</xdr:rowOff>
    </xdr:from>
    <xdr:to>
      <xdr:col>55</xdr:col>
      <xdr:colOff>0</xdr:colOff>
      <xdr:row>105</xdr:row>
      <xdr:rowOff>86868</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9639300" y="1808149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39878</xdr:rowOff>
    </xdr:from>
    <xdr:to>
      <xdr:col>46</xdr:col>
      <xdr:colOff>38100</xdr:colOff>
      <xdr:row>105</xdr:row>
      <xdr:rowOff>141478</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8699500" y="180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86868</xdr:rowOff>
    </xdr:from>
    <xdr:to>
      <xdr:col>50</xdr:col>
      <xdr:colOff>114300</xdr:colOff>
      <xdr:row>105</xdr:row>
      <xdr:rowOff>90678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8750300" y="180891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42163</xdr:rowOff>
    </xdr:from>
    <xdr:to>
      <xdr:col>41</xdr:col>
      <xdr:colOff>101600</xdr:colOff>
      <xdr:row>105</xdr:row>
      <xdr:rowOff>143763</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7810500" y="180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90678</xdr:rowOff>
    </xdr:from>
    <xdr:to>
      <xdr:col>45</xdr:col>
      <xdr:colOff>177800</xdr:colOff>
      <xdr:row>105</xdr:row>
      <xdr:rowOff>92963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7861300" y="18092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692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92963</xdr:rowOff>
    </xdr:from>
    <xdr:to>
      <xdr:col>41</xdr:col>
      <xdr:colOff>50800</xdr:colOff>
      <xdr:row>105</xdr:row>
      <xdr:rowOff>95250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6972300" y="18095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35" name="n_1aveValue【市民会館】&#10;一人当たり面積">
          <a:extLst>
            <a:ext uri="{FF2B5EF4-FFF2-40B4-BE49-F238E27FC236}">
              <a16:creationId xmlns:a16="http://schemas.microsoft.com/office/drawing/2014/main" id="{00000000-0008-0000-0200-0000B3010000}"/>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36" name="n_2aveValue【市民会館】&#10;一人当たり面積">
          <a:extLst>
            <a:ext uri="{FF2B5EF4-FFF2-40B4-BE49-F238E27FC236}">
              <a16:creationId xmlns:a16="http://schemas.microsoft.com/office/drawing/2014/main" id="{00000000-0008-0000-0200-0000B4010000}"/>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437" name="n_3aveValue【市民会館】&#10;一人当たり面積">
          <a:extLst>
            <a:ext uri="{FF2B5EF4-FFF2-40B4-BE49-F238E27FC236}">
              <a16:creationId xmlns:a16="http://schemas.microsoft.com/office/drawing/2014/main" id="{00000000-0008-0000-0200-0000B5010000}"/>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38" name="n_4aveValue【市民会館】&#10;一人当たり面積">
          <a:extLst>
            <a:ext uri="{FF2B5EF4-FFF2-40B4-BE49-F238E27FC236}">
              <a16:creationId xmlns:a16="http://schemas.microsoft.com/office/drawing/2014/main" id="{00000000-0008-0000-0200-0000B6010000}"/>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154195</xdr:rowOff>
    </xdr:from>
    <xdr:ext cx="469744" cy="259045"/>
    <xdr:sp macro="" textlink="">
      <xdr:nvSpPr>
        <xdr:cNvPr id="439" name="n_1mainValue【市民会館】&#10;一人当たり面積">
          <a:extLst>
            <a:ext uri="{FF2B5EF4-FFF2-40B4-BE49-F238E27FC236}">
              <a16:creationId xmlns:a16="http://schemas.microsoft.com/office/drawing/2014/main" id="{00000000-0008-0000-0200-0000B7010000}"/>
            </a:ext>
          </a:extLst>
        </xdr:cNvPr>
        <xdr:cNvSpPr txBox="1"/>
      </xdr:nvSpPr>
      <xdr:spPr>
        <a:xfrm>
          <a:off x="9391727" y="178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158005</xdr:rowOff>
    </xdr:from>
    <xdr:ext cx="469744" cy="259045"/>
    <xdr:sp macro="" textlink="">
      <xdr:nvSpPr>
        <xdr:cNvPr id="440" name="n_2mainValue【市民会館】&#10;一人当たり面積">
          <a:extLst>
            <a:ext uri="{FF2B5EF4-FFF2-40B4-BE49-F238E27FC236}">
              <a16:creationId xmlns:a16="http://schemas.microsoft.com/office/drawing/2014/main" id="{00000000-0008-0000-0200-0000B8010000}"/>
            </a:ext>
          </a:extLst>
        </xdr:cNvPr>
        <xdr:cNvSpPr txBox="1"/>
      </xdr:nvSpPr>
      <xdr:spPr>
        <a:xfrm>
          <a:off x="8515427" y="178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160290</xdr:rowOff>
    </xdr:from>
    <xdr:ext cx="469744" cy="259045"/>
    <xdr:sp macro="" textlink="">
      <xdr:nvSpPr>
        <xdr:cNvPr id="441" name="n_3mainValue【市民会館】&#10;一人当たり面積">
          <a:extLst>
            <a:ext uri="{FF2B5EF4-FFF2-40B4-BE49-F238E27FC236}">
              <a16:creationId xmlns:a16="http://schemas.microsoft.com/office/drawing/2014/main" id="{00000000-0008-0000-0200-0000B9010000}"/>
            </a:ext>
          </a:extLst>
        </xdr:cNvPr>
        <xdr:cNvSpPr txBox="1"/>
      </xdr:nvSpPr>
      <xdr:spPr>
        <a:xfrm>
          <a:off x="7626427"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42" name="n_4mainValue【市民会館】&#10;一人当たり面積">
          <a:extLst>
            <a:ext uri="{FF2B5EF4-FFF2-40B4-BE49-F238E27FC236}">
              <a16:creationId xmlns:a16="http://schemas.microsoft.com/office/drawing/2014/main" id="{00000000-0008-0000-0200-0000BA010000}"/>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a:extLst>
            <a:ext uri="{FF2B5EF4-FFF2-40B4-BE49-F238E27FC236}">
              <a16:creationId xmlns:a16="http://schemas.microsoft.com/office/drawing/2014/main" id="{00000000-0008-0000-0200-0000E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83" name="【保健センター・保健所】&#10;有形固定資産減価償却率最小値テキスト">
          <a:extLst>
            <a:ext uri="{FF2B5EF4-FFF2-40B4-BE49-F238E27FC236}">
              <a16:creationId xmlns:a16="http://schemas.microsoft.com/office/drawing/2014/main" id="{00000000-0008-0000-0200-0000E301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85" name="【保健センター・保健所】&#10;有形固定資産減価償却率最大値テキスト">
          <a:extLst>
            <a:ext uri="{FF2B5EF4-FFF2-40B4-BE49-F238E27FC236}">
              <a16:creationId xmlns:a16="http://schemas.microsoft.com/office/drawing/2014/main" id="{00000000-0008-0000-0200-0000E5010000}"/>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87" name="【保健センター・保健所】&#10;有形固定資産減価償却率平均値テキスト">
          <a:extLst>
            <a:ext uri="{FF2B5EF4-FFF2-40B4-BE49-F238E27FC236}">
              <a16:creationId xmlns:a16="http://schemas.microsoft.com/office/drawing/2014/main" id="{00000000-0008-0000-0200-0000E7010000}"/>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78740</xdr:rowOff>
    </xdr:from>
    <xdr:to>
      <xdr:col>85</xdr:col>
      <xdr:colOff>177800</xdr:colOff>
      <xdr:row>65</xdr:row>
      <xdr:rowOff>8890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62687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165117</xdr:rowOff>
    </xdr:from>
    <xdr:ext cx="405111" cy="259045"/>
    <xdr:sp macro="" textlink="">
      <xdr:nvSpPr>
        <xdr:cNvPr id="499" name="【保健センター・保健所】&#10;有形固定資産減価償却率該当値テキスト">
          <a:extLst>
            <a:ext uri="{FF2B5EF4-FFF2-40B4-BE49-F238E27FC236}">
              <a16:creationId xmlns:a16="http://schemas.microsoft.com/office/drawing/2014/main" id="{00000000-0008-0000-0200-0000F3010000}"/>
            </a:ext>
          </a:extLst>
        </xdr:cNvPr>
        <xdr:cNvSpPr txBox="1"/>
      </xdr:nvSpPr>
      <xdr:spPr>
        <a:xfrm>
          <a:off x="16357600" y="1096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6350</xdr:rowOff>
    </xdr:from>
    <xdr:to>
      <xdr:col>81</xdr:col>
      <xdr:colOff>101600</xdr:colOff>
      <xdr:row>64</xdr:row>
      <xdr:rowOff>107950</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5430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57150</xdr:rowOff>
    </xdr:from>
    <xdr:to>
      <xdr:col>85</xdr:col>
      <xdr:colOff>127000</xdr:colOff>
      <xdr:row>64</xdr:row>
      <xdr:rowOff>129540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5481300" y="11029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105410</xdr:rowOff>
    </xdr:from>
    <xdr:to>
      <xdr:col>76</xdr:col>
      <xdr:colOff>165100</xdr:colOff>
      <xdr:row>64</xdr:row>
      <xdr:rowOff>35560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4541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156210</xdr:rowOff>
    </xdr:from>
    <xdr:to>
      <xdr:col>81</xdr:col>
      <xdr:colOff>50800</xdr:colOff>
      <xdr:row>64</xdr:row>
      <xdr:rowOff>57150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4592300" y="10957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31115</xdr:rowOff>
    </xdr:from>
    <xdr:to>
      <xdr:col>72</xdr:col>
      <xdr:colOff>38100</xdr:colOff>
      <xdr:row>63</xdr:row>
      <xdr:rowOff>132715</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3652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81915</xdr:rowOff>
    </xdr:from>
    <xdr:to>
      <xdr:col>76</xdr:col>
      <xdr:colOff>114300</xdr:colOff>
      <xdr:row>63</xdr:row>
      <xdr:rowOff>156210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3703300" y="108832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130175</xdr:rowOff>
    </xdr:from>
    <xdr:to>
      <xdr:col>67</xdr:col>
      <xdr:colOff>101600</xdr:colOff>
      <xdr:row>63</xdr:row>
      <xdr:rowOff>60325</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2763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9525</xdr:rowOff>
    </xdr:from>
    <xdr:to>
      <xdr:col>71</xdr:col>
      <xdr:colOff>177800</xdr:colOff>
      <xdr:row>63</xdr:row>
      <xdr:rowOff>81915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814300" y="108108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31132</xdr:rowOff>
    </xdr:from>
    <xdr:ext cx="405111" cy="259045"/>
    <xdr:sp macro="" textlink="">
      <xdr:nvSpPr>
        <xdr:cNvPr id="508" name="n_1aveValue【保健センター・保健所】&#10;有形固定資産減価償却率">
          <a:extLst>
            <a:ext uri="{FF2B5EF4-FFF2-40B4-BE49-F238E27FC236}">
              <a16:creationId xmlns:a16="http://schemas.microsoft.com/office/drawing/2014/main" id="{00000000-0008-0000-0200-0000FC010000}"/>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09" name="n_2aveValue【保健センター・保健所】&#10;有形固定資産減価償却率">
          <a:extLst>
            <a:ext uri="{FF2B5EF4-FFF2-40B4-BE49-F238E27FC236}">
              <a16:creationId xmlns:a16="http://schemas.microsoft.com/office/drawing/2014/main" id="{00000000-0008-0000-0200-0000FD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510" name="n_3aveValue【保健センター・保健所】&#10;有形固定資産減価償却率">
          <a:extLst>
            <a:ext uri="{FF2B5EF4-FFF2-40B4-BE49-F238E27FC236}">
              <a16:creationId xmlns:a16="http://schemas.microsoft.com/office/drawing/2014/main" id="{00000000-0008-0000-0200-0000FE01000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511" name="n_4aveValue【保健センター・保健所】&#10;有形固定資産減価償却率">
          <a:extLst>
            <a:ext uri="{FF2B5EF4-FFF2-40B4-BE49-F238E27FC236}">
              <a16:creationId xmlns:a16="http://schemas.microsoft.com/office/drawing/2014/main" id="{00000000-0008-0000-0200-0000FF010000}"/>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99077</xdr:rowOff>
    </xdr:from>
    <xdr:ext cx="405111" cy="259045"/>
    <xdr:sp macro="" textlink="">
      <xdr:nvSpPr>
        <xdr:cNvPr id="512" name="n_1mainValue【保健センター・保健所】&#10;有形固定資産減価償却率">
          <a:extLst>
            <a:ext uri="{FF2B5EF4-FFF2-40B4-BE49-F238E27FC236}">
              <a16:creationId xmlns:a16="http://schemas.microsoft.com/office/drawing/2014/main" id="{00000000-0008-0000-0200-000000020000}"/>
            </a:ext>
          </a:extLst>
        </xdr:cNvPr>
        <xdr:cNvSpPr txBox="1"/>
      </xdr:nvSpPr>
      <xdr:spPr>
        <a:xfrm>
          <a:off x="15266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26687</xdr:rowOff>
    </xdr:from>
    <xdr:ext cx="405111" cy="259045"/>
    <xdr:sp macro="" textlink="">
      <xdr:nvSpPr>
        <xdr:cNvPr id="513" name="n_2main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4389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123842</xdr:rowOff>
    </xdr:from>
    <xdr:ext cx="405111" cy="259045"/>
    <xdr:sp macro="" textlink="">
      <xdr:nvSpPr>
        <xdr:cNvPr id="514" name="n_3main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3500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51452</xdr:rowOff>
    </xdr:from>
    <xdr:ext cx="405111" cy="259045"/>
    <xdr:sp macro="" textlink="">
      <xdr:nvSpPr>
        <xdr:cNvPr id="515" name="n_4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2611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00000000-0008-0000-02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00000000-0008-0000-0200-00001A02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00000000-0008-0000-0200-00001C020000}"/>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00000000-0008-0000-0200-00001E020000}"/>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84989</xdr:rowOff>
    </xdr:from>
    <xdr:to>
      <xdr:col>116</xdr:col>
      <xdr:colOff>114300</xdr:colOff>
      <xdr:row>64</xdr:row>
      <xdr:rowOff>15139</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22110700" y="108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171366</xdr:rowOff>
    </xdr:from>
    <xdr:ext cx="469744" cy="259045"/>
    <xdr:sp macro="" textlink="">
      <xdr:nvSpPr>
        <xdr:cNvPr id="554" name="【保健センター・保健所】&#10;一人当たり面積該当値テキスト">
          <a:extLst>
            <a:ext uri="{FF2B5EF4-FFF2-40B4-BE49-F238E27FC236}">
              <a16:creationId xmlns:a16="http://schemas.microsoft.com/office/drawing/2014/main" id="{00000000-0008-0000-0200-00002A020000}"/>
            </a:ext>
          </a:extLst>
        </xdr:cNvPr>
        <xdr:cNvSpPr txBox="1"/>
      </xdr:nvSpPr>
      <xdr:spPr>
        <a:xfrm>
          <a:off x="22199600" y="108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135789</xdr:rowOff>
    </xdr:from>
    <xdr:to>
      <xdr:col>116</xdr:col>
      <xdr:colOff>63500</xdr:colOff>
      <xdr:row>63</xdr:row>
      <xdr:rowOff>137160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21323300" y="1093713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86817</xdr:rowOff>
    </xdr:from>
    <xdr:to>
      <xdr:col>107</xdr:col>
      <xdr:colOff>101600</xdr:colOff>
      <xdr:row>64</xdr:row>
      <xdr:rowOff>16967</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0383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137617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0434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86817</xdr:rowOff>
    </xdr:from>
    <xdr:to>
      <xdr:col>102</xdr:col>
      <xdr:colOff>165100</xdr:colOff>
      <xdr:row>64</xdr:row>
      <xdr:rowOff>16967</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9494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137617</xdr:rowOff>
    </xdr:from>
    <xdr:to>
      <xdr:col>107</xdr:col>
      <xdr:colOff>50800</xdr:colOff>
      <xdr:row>63</xdr:row>
      <xdr:rowOff>137617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9545300" y="1093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86817</xdr:rowOff>
    </xdr:from>
    <xdr:to>
      <xdr:col>98</xdr:col>
      <xdr:colOff>38100</xdr:colOff>
      <xdr:row>64</xdr:row>
      <xdr:rowOff>16967</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8605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137617</xdr:rowOff>
    </xdr:from>
    <xdr:to>
      <xdr:col>102</xdr:col>
      <xdr:colOff>114300</xdr:colOff>
      <xdr:row>63</xdr:row>
      <xdr:rowOff>137617</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656300" y="1093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563" name="n_1aveValue【保健センター・保健所】&#10;一人当たり面積">
          <a:extLst>
            <a:ext uri="{FF2B5EF4-FFF2-40B4-BE49-F238E27FC236}">
              <a16:creationId xmlns:a16="http://schemas.microsoft.com/office/drawing/2014/main" id="{00000000-0008-0000-0200-000033020000}"/>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64" name="n_2aveValue【保健センター・保健所】&#10;一人当たり面積">
          <a:extLst>
            <a:ext uri="{FF2B5EF4-FFF2-40B4-BE49-F238E27FC236}">
              <a16:creationId xmlns:a16="http://schemas.microsoft.com/office/drawing/2014/main" id="{00000000-0008-0000-0200-000034020000}"/>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65" name="n_3aveValue【保健センター・保健所】&#10;一人当たり面積">
          <a:extLst>
            <a:ext uri="{FF2B5EF4-FFF2-40B4-BE49-F238E27FC236}">
              <a16:creationId xmlns:a16="http://schemas.microsoft.com/office/drawing/2014/main" id="{00000000-0008-0000-0200-000035020000}"/>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66" name="n_4aveValue【保健センター・保健所】&#10;一人当たり面積">
          <a:extLst>
            <a:ext uri="{FF2B5EF4-FFF2-40B4-BE49-F238E27FC236}">
              <a16:creationId xmlns:a16="http://schemas.microsoft.com/office/drawing/2014/main" id="{00000000-0008-0000-0200-000036020000}"/>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567" name="n_1mainValue【保健センター・保健所】&#10;一人当たり面積">
          <a:extLst>
            <a:ext uri="{FF2B5EF4-FFF2-40B4-BE49-F238E27FC236}">
              <a16:creationId xmlns:a16="http://schemas.microsoft.com/office/drawing/2014/main" id="{00000000-0008-0000-0200-000037020000}"/>
            </a:ext>
          </a:extLst>
        </xdr:cNvPr>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8094</xdr:rowOff>
    </xdr:from>
    <xdr:ext cx="469744" cy="259045"/>
    <xdr:sp macro="" textlink="">
      <xdr:nvSpPr>
        <xdr:cNvPr id="568" name="n_2mainValue【保健センター・保健所】&#10;一人当たり面積">
          <a:extLst>
            <a:ext uri="{FF2B5EF4-FFF2-40B4-BE49-F238E27FC236}">
              <a16:creationId xmlns:a16="http://schemas.microsoft.com/office/drawing/2014/main" id="{00000000-0008-0000-0200-000038020000}"/>
            </a:ext>
          </a:extLst>
        </xdr:cNvPr>
        <xdr:cNvSpPr txBox="1"/>
      </xdr:nvSpPr>
      <xdr:spPr>
        <a:xfrm>
          <a:off x="20199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8094</xdr:rowOff>
    </xdr:from>
    <xdr:ext cx="469744" cy="259045"/>
    <xdr:sp macro="" textlink="">
      <xdr:nvSpPr>
        <xdr:cNvPr id="569" name="n_3mainValue【保健センター・保健所】&#10;一人当たり面積">
          <a:extLst>
            <a:ext uri="{FF2B5EF4-FFF2-40B4-BE49-F238E27FC236}">
              <a16:creationId xmlns:a16="http://schemas.microsoft.com/office/drawing/2014/main" id="{00000000-0008-0000-0200-000039020000}"/>
            </a:ext>
          </a:extLst>
        </xdr:cNvPr>
        <xdr:cNvSpPr txBox="1"/>
      </xdr:nvSpPr>
      <xdr:spPr>
        <a:xfrm>
          <a:off x="19310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8094</xdr:rowOff>
    </xdr:from>
    <xdr:ext cx="469744" cy="259045"/>
    <xdr:sp macro="" textlink="">
      <xdr:nvSpPr>
        <xdr:cNvPr id="570" name="n_4mainValue【保健センター・保健所】&#10;一人当たり面積">
          <a:extLst>
            <a:ext uri="{FF2B5EF4-FFF2-40B4-BE49-F238E27FC236}">
              <a16:creationId xmlns:a16="http://schemas.microsoft.com/office/drawing/2014/main" id="{00000000-0008-0000-0200-00003A020000}"/>
            </a:ext>
          </a:extLst>
        </xdr:cNvPr>
        <xdr:cNvSpPr txBox="1"/>
      </xdr:nvSpPr>
      <xdr:spPr>
        <a:xfrm>
          <a:off x="18421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a:extLst>
            <a:ext uri="{FF2B5EF4-FFF2-40B4-BE49-F238E27FC236}">
              <a16:creationId xmlns:a16="http://schemas.microsoft.com/office/drawing/2014/main" id="{00000000-0008-0000-0200-00005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7" name="【消防施設】&#10;有形固定資産減価償却率最小値テキスト">
          <a:extLst>
            <a:ext uri="{FF2B5EF4-FFF2-40B4-BE49-F238E27FC236}">
              <a16:creationId xmlns:a16="http://schemas.microsoft.com/office/drawing/2014/main" id="{00000000-0008-0000-0200-00005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99" name="【消防施設】&#10;有形固定資産減価償却率最大値テキスト">
          <a:extLst>
            <a:ext uri="{FF2B5EF4-FFF2-40B4-BE49-F238E27FC236}">
              <a16:creationId xmlns:a16="http://schemas.microsoft.com/office/drawing/2014/main" id="{00000000-0008-0000-0200-000057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1" name="【消防施設】&#10;有形固定資産減価償却率平均値テキスト">
          <a:extLst>
            <a:ext uri="{FF2B5EF4-FFF2-40B4-BE49-F238E27FC236}">
              <a16:creationId xmlns:a16="http://schemas.microsoft.com/office/drawing/2014/main" id="{00000000-0008-0000-0200-000059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613" name="【消防施設】&#10;有形固定資産減価償却率該当値テキスト">
          <a:extLst>
            <a:ext uri="{FF2B5EF4-FFF2-40B4-BE49-F238E27FC236}">
              <a16:creationId xmlns:a16="http://schemas.microsoft.com/office/drawing/2014/main" id="{00000000-0008-0000-0200-000065020000}"/>
            </a:ext>
          </a:extLst>
        </xdr:cNvPr>
        <xdr:cNvSpPr txBox="1"/>
      </xdr:nvSpPr>
      <xdr:spPr>
        <a:xfrm>
          <a:off x="16357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139337</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5481300" y="13835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165281</xdr:rowOff>
    </xdr:from>
    <xdr:to>
      <xdr:col>76</xdr:col>
      <xdr:colOff>165100</xdr:colOff>
      <xdr:row>84</xdr:row>
      <xdr:rowOff>95431</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4541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84</xdr:row>
      <xdr:rowOff>44631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4592300" y="13835743"/>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3652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44631</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3703300" y="144105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91802</xdr:rowOff>
    </xdr:from>
    <xdr:to>
      <xdr:col>67</xdr:col>
      <xdr:colOff>101600</xdr:colOff>
      <xdr:row>84</xdr:row>
      <xdr:rowOff>21952</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2763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142602</xdr:rowOff>
    </xdr:from>
    <xdr:to>
      <xdr:col>71</xdr:col>
      <xdr:colOff>177800</xdr:colOff>
      <xdr:row>84</xdr:row>
      <xdr:rowOff>8708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814300" y="143729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622" name="n_1aveValue【消防施設】&#10;有形固定資産減価償却率">
          <a:extLst>
            <a:ext uri="{FF2B5EF4-FFF2-40B4-BE49-F238E27FC236}">
              <a16:creationId xmlns:a16="http://schemas.microsoft.com/office/drawing/2014/main" id="{00000000-0008-0000-0200-00006E020000}"/>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23" name="n_2aveValue【消防施設】&#10;有形固定資産減価償却率">
          <a:extLst>
            <a:ext uri="{FF2B5EF4-FFF2-40B4-BE49-F238E27FC236}">
              <a16:creationId xmlns:a16="http://schemas.microsoft.com/office/drawing/2014/main" id="{00000000-0008-0000-0200-00006F02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24" name="n_3aveValue【消防施設】&#10;有形固定資産減価償却率">
          <a:extLst>
            <a:ext uri="{FF2B5EF4-FFF2-40B4-BE49-F238E27FC236}">
              <a16:creationId xmlns:a16="http://schemas.microsoft.com/office/drawing/2014/main" id="{00000000-0008-0000-0200-000070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25" name="n_4aveValue【消防施設】&#10;有形固定資産減価償却率">
          <a:extLst>
            <a:ext uri="{FF2B5EF4-FFF2-40B4-BE49-F238E27FC236}">
              <a16:creationId xmlns:a16="http://schemas.microsoft.com/office/drawing/2014/main" id="{00000000-0008-0000-0200-000071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626" name="n_1mainValue【消防施設】&#10;有形固定資産減価償却率">
          <a:extLst>
            <a:ext uri="{FF2B5EF4-FFF2-40B4-BE49-F238E27FC236}">
              <a16:creationId xmlns:a16="http://schemas.microsoft.com/office/drawing/2014/main" id="{00000000-0008-0000-0200-000072020000}"/>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86558</xdr:rowOff>
    </xdr:from>
    <xdr:ext cx="405111" cy="259045"/>
    <xdr:sp macro="" textlink="">
      <xdr:nvSpPr>
        <xdr:cNvPr id="627" name="n_2mainValue【消防施設】&#10;有形固定資産減価償却率">
          <a:extLst>
            <a:ext uri="{FF2B5EF4-FFF2-40B4-BE49-F238E27FC236}">
              <a16:creationId xmlns:a16="http://schemas.microsoft.com/office/drawing/2014/main" id="{00000000-0008-0000-0200-000073020000}"/>
            </a:ext>
          </a:extLst>
        </xdr:cNvPr>
        <xdr:cNvSpPr txBox="1"/>
      </xdr:nvSpPr>
      <xdr:spPr>
        <a:xfrm>
          <a:off x="14389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628" name="n_3mainValue【消防施設】&#10;有形固定資産減価償却率">
          <a:extLst>
            <a:ext uri="{FF2B5EF4-FFF2-40B4-BE49-F238E27FC236}">
              <a16:creationId xmlns:a16="http://schemas.microsoft.com/office/drawing/2014/main" id="{00000000-0008-0000-0200-000074020000}"/>
            </a:ext>
          </a:extLst>
        </xdr:cNvPr>
        <xdr:cNvSpPr txBox="1"/>
      </xdr:nvSpPr>
      <xdr:spPr>
        <a:xfrm>
          <a:off x="13500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13079</xdr:rowOff>
    </xdr:from>
    <xdr:ext cx="405111" cy="259045"/>
    <xdr:sp macro="" textlink="">
      <xdr:nvSpPr>
        <xdr:cNvPr id="629" name="n_4mainValue【消防施設】&#10;有形固定資産減価償却率">
          <a:extLst>
            <a:ext uri="{FF2B5EF4-FFF2-40B4-BE49-F238E27FC236}">
              <a16:creationId xmlns:a16="http://schemas.microsoft.com/office/drawing/2014/main" id="{00000000-0008-0000-0200-000075020000}"/>
            </a:ext>
          </a:extLst>
        </xdr:cNvPr>
        <xdr:cNvSpPr txBox="1"/>
      </xdr:nvSpPr>
      <xdr:spPr>
        <a:xfrm>
          <a:off x="12611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a:extLst>
            <a:ext uri="{FF2B5EF4-FFF2-40B4-BE49-F238E27FC236}">
              <a16:creationId xmlns:a16="http://schemas.microsoft.com/office/drawing/2014/main" id="{00000000-0008-0000-0200-00008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56" name="【消防施設】&#10;一人当たり面積最小値テキスト">
          <a:extLst>
            <a:ext uri="{FF2B5EF4-FFF2-40B4-BE49-F238E27FC236}">
              <a16:creationId xmlns:a16="http://schemas.microsoft.com/office/drawing/2014/main" id="{00000000-0008-0000-0200-000090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58" name="【消防施設】&#10;一人当たり面積最大値テキスト">
          <a:extLst>
            <a:ext uri="{FF2B5EF4-FFF2-40B4-BE49-F238E27FC236}">
              <a16:creationId xmlns:a16="http://schemas.microsoft.com/office/drawing/2014/main" id="{00000000-0008-0000-0200-000092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660" name="【消防施設】&#10;一人当たり面積平均値テキスト">
          <a:extLst>
            <a:ext uri="{FF2B5EF4-FFF2-40B4-BE49-F238E27FC236}">
              <a16:creationId xmlns:a16="http://schemas.microsoft.com/office/drawing/2014/main" id="{00000000-0008-0000-0200-000094020000}"/>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99968</xdr:rowOff>
    </xdr:from>
    <xdr:to>
      <xdr:col>116</xdr:col>
      <xdr:colOff>114300</xdr:colOff>
      <xdr:row>86</xdr:row>
      <xdr:rowOff>30118</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2110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122845</xdr:rowOff>
    </xdr:from>
    <xdr:ext cx="469744" cy="259045"/>
    <xdr:sp macro="" textlink="">
      <xdr:nvSpPr>
        <xdr:cNvPr id="672" name="【消防施設】&#10;一人当たり面積該当値テキスト">
          <a:extLst>
            <a:ext uri="{FF2B5EF4-FFF2-40B4-BE49-F238E27FC236}">
              <a16:creationId xmlns:a16="http://schemas.microsoft.com/office/drawing/2014/main" id="{00000000-0008-0000-0200-0000A0020000}"/>
            </a:ext>
          </a:extLst>
        </xdr:cNvPr>
        <xdr:cNvSpPr txBox="1"/>
      </xdr:nvSpPr>
      <xdr:spPr>
        <a:xfrm>
          <a:off x="22199600" y="145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24312</xdr:rowOff>
    </xdr:from>
    <xdr:to>
      <xdr:col>112</xdr:col>
      <xdr:colOff>38100</xdr:colOff>
      <xdr:row>86</xdr:row>
      <xdr:rowOff>125912</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21272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150768</xdr:rowOff>
    </xdr:from>
    <xdr:to>
      <xdr:col>116</xdr:col>
      <xdr:colOff>63500</xdr:colOff>
      <xdr:row>86</xdr:row>
      <xdr:rowOff>75112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21323300" y="14724018"/>
          <a:ext cx="838200" cy="9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24312</xdr:rowOff>
    </xdr:from>
    <xdr:to>
      <xdr:col>107</xdr:col>
      <xdr:colOff>101600</xdr:colOff>
      <xdr:row>86</xdr:row>
      <xdr:rowOff>125912</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20383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75112</xdr:rowOff>
    </xdr:from>
    <xdr:to>
      <xdr:col>111</xdr:col>
      <xdr:colOff>177800</xdr:colOff>
      <xdr:row>86</xdr:row>
      <xdr:rowOff>75112</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20434300" y="14819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75112</xdr:rowOff>
    </xdr:from>
    <xdr:to>
      <xdr:col>107</xdr:col>
      <xdr:colOff>50800</xdr:colOff>
      <xdr:row>86</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9545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81" name="n_1aveValue【消防施設】&#10;一人当たり面積">
          <a:extLst>
            <a:ext uri="{FF2B5EF4-FFF2-40B4-BE49-F238E27FC236}">
              <a16:creationId xmlns:a16="http://schemas.microsoft.com/office/drawing/2014/main" id="{00000000-0008-0000-0200-0000A9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82" name="n_2aveValue【消防施設】&#10;一人当たり面積">
          <a:extLst>
            <a:ext uri="{FF2B5EF4-FFF2-40B4-BE49-F238E27FC236}">
              <a16:creationId xmlns:a16="http://schemas.microsoft.com/office/drawing/2014/main" id="{00000000-0008-0000-0200-0000AA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83" name="n_3aveValue【消防施設】&#10;一人当たり面積">
          <a:extLst>
            <a:ext uri="{FF2B5EF4-FFF2-40B4-BE49-F238E27FC236}">
              <a16:creationId xmlns:a16="http://schemas.microsoft.com/office/drawing/2014/main" id="{00000000-0008-0000-0200-0000AB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84" name="n_4aveValue【消防施設】&#10;一人当たり面積">
          <a:extLst>
            <a:ext uri="{FF2B5EF4-FFF2-40B4-BE49-F238E27FC236}">
              <a16:creationId xmlns:a16="http://schemas.microsoft.com/office/drawing/2014/main" id="{00000000-0008-0000-0200-0000AC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117039</xdr:rowOff>
    </xdr:from>
    <xdr:ext cx="469744" cy="259045"/>
    <xdr:sp macro="" textlink="">
      <xdr:nvSpPr>
        <xdr:cNvPr id="685" name="n_1mainValue【消防施設】&#10;一人当たり面積">
          <a:extLst>
            <a:ext uri="{FF2B5EF4-FFF2-40B4-BE49-F238E27FC236}">
              <a16:creationId xmlns:a16="http://schemas.microsoft.com/office/drawing/2014/main" id="{00000000-0008-0000-0200-0000AD020000}"/>
            </a:ext>
          </a:extLst>
        </xdr:cNvPr>
        <xdr:cNvSpPr txBox="1"/>
      </xdr:nvSpPr>
      <xdr:spPr>
        <a:xfrm>
          <a:off x="210757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117039</xdr:rowOff>
    </xdr:from>
    <xdr:ext cx="469744" cy="259045"/>
    <xdr:sp macro="" textlink="">
      <xdr:nvSpPr>
        <xdr:cNvPr id="686" name="n_2mainValue【消防施設】&#10;一人当たり面積">
          <a:extLst>
            <a:ext uri="{FF2B5EF4-FFF2-40B4-BE49-F238E27FC236}">
              <a16:creationId xmlns:a16="http://schemas.microsoft.com/office/drawing/2014/main" id="{00000000-0008-0000-0200-0000AE020000}"/>
            </a:ext>
          </a:extLst>
        </xdr:cNvPr>
        <xdr:cNvSpPr txBox="1"/>
      </xdr:nvSpPr>
      <xdr:spPr>
        <a:xfrm>
          <a:off x="20199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687" name="n_3mainValue【消防施設】&#10;一人当たり面積">
          <a:extLst>
            <a:ext uri="{FF2B5EF4-FFF2-40B4-BE49-F238E27FC236}">
              <a16:creationId xmlns:a16="http://schemas.microsoft.com/office/drawing/2014/main" id="{00000000-0008-0000-0200-0000AF020000}"/>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688" name="n_4mainValue【消防施設】&#10;一人当たり面積">
          <a:extLst>
            <a:ext uri="{FF2B5EF4-FFF2-40B4-BE49-F238E27FC236}">
              <a16:creationId xmlns:a16="http://schemas.microsoft.com/office/drawing/2014/main" id="{00000000-0008-0000-0200-0000B002000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a:extLst>
            <a:ext uri="{FF2B5EF4-FFF2-40B4-BE49-F238E27FC236}">
              <a16:creationId xmlns:a16="http://schemas.microsoft.com/office/drawing/2014/main" id="{00000000-0008-0000-0200-0000C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5" name="【庁舎】&#10;有形固定資産減価償却率最小値テキスト">
          <a:extLst>
            <a:ext uri="{FF2B5EF4-FFF2-40B4-BE49-F238E27FC236}">
              <a16:creationId xmlns:a16="http://schemas.microsoft.com/office/drawing/2014/main" id="{00000000-0008-0000-0200-0000C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17" name="【庁舎】&#10;有形固定資産減価償却率最大値テキスト">
          <a:extLst>
            <a:ext uri="{FF2B5EF4-FFF2-40B4-BE49-F238E27FC236}">
              <a16:creationId xmlns:a16="http://schemas.microsoft.com/office/drawing/2014/main" id="{00000000-0008-0000-0200-0000CD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19" name="【庁舎】&#10;有形固定資産減価償却率平均値テキスト">
          <a:extLst>
            <a:ext uri="{FF2B5EF4-FFF2-40B4-BE49-F238E27FC236}">
              <a16:creationId xmlns:a16="http://schemas.microsoft.com/office/drawing/2014/main" id="{00000000-0008-0000-0200-0000CF02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129902</xdr:rowOff>
    </xdr:from>
    <xdr:to>
      <xdr:col>85</xdr:col>
      <xdr:colOff>177800</xdr:colOff>
      <xdr:row>106</xdr:row>
      <xdr:rowOff>60052</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6268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108329</xdr:rowOff>
    </xdr:from>
    <xdr:ext cx="405111" cy="259045"/>
    <xdr:sp macro="" textlink="">
      <xdr:nvSpPr>
        <xdr:cNvPr id="731" name="【庁舎】&#10;有形固定資産減価償却率該当値テキスト">
          <a:extLst>
            <a:ext uri="{FF2B5EF4-FFF2-40B4-BE49-F238E27FC236}">
              <a16:creationId xmlns:a16="http://schemas.microsoft.com/office/drawing/2014/main" id="{00000000-0008-0000-0200-0000DB020000}"/>
            </a:ext>
          </a:extLst>
        </xdr:cNvPr>
        <xdr:cNvSpPr txBox="1"/>
      </xdr:nvSpPr>
      <xdr:spPr>
        <a:xfrm>
          <a:off x="16357600"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5430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9252</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5481300" y="181486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146413</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4592300" y="1811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113756</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3703300" y="1808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79466</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814300" y="1804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40" name="n_1aveValue【庁舎】&#10;有形固定資産減価償却率">
          <a:extLst>
            <a:ext uri="{FF2B5EF4-FFF2-40B4-BE49-F238E27FC236}">
              <a16:creationId xmlns:a16="http://schemas.microsoft.com/office/drawing/2014/main" id="{00000000-0008-0000-0200-0000E4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41" name="n_2aveValue【庁舎】&#10;有形固定資産減価償却率">
          <a:extLst>
            <a:ext uri="{FF2B5EF4-FFF2-40B4-BE49-F238E27FC236}">
              <a16:creationId xmlns:a16="http://schemas.microsoft.com/office/drawing/2014/main" id="{00000000-0008-0000-0200-0000E5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42" name="n_3aveValue【庁舎】&#10;有形固定資産減価償却率">
          <a:extLst>
            <a:ext uri="{FF2B5EF4-FFF2-40B4-BE49-F238E27FC236}">
              <a16:creationId xmlns:a16="http://schemas.microsoft.com/office/drawing/2014/main" id="{00000000-0008-0000-0200-0000E6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43" name="n_4aveValue【庁舎】&#10;有形固定資産減価償却率">
          <a:extLst>
            <a:ext uri="{FF2B5EF4-FFF2-40B4-BE49-F238E27FC236}">
              <a16:creationId xmlns:a16="http://schemas.microsoft.com/office/drawing/2014/main" id="{00000000-0008-0000-0200-0000E7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744" name="n_1mainValue【庁舎】&#10;有形固定資産減価償却率">
          <a:extLst>
            <a:ext uri="{FF2B5EF4-FFF2-40B4-BE49-F238E27FC236}">
              <a16:creationId xmlns:a16="http://schemas.microsoft.com/office/drawing/2014/main" id="{00000000-0008-0000-0200-0000E8020000}"/>
            </a:ext>
          </a:extLst>
        </xdr:cNvPr>
        <xdr:cNvSpPr txBox="1"/>
      </xdr:nvSpPr>
      <xdr:spPr>
        <a:xfrm>
          <a:off x="15266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745" name="n_2mainValue【庁舎】&#10;有形固定資産減価償却率">
          <a:extLst>
            <a:ext uri="{FF2B5EF4-FFF2-40B4-BE49-F238E27FC236}">
              <a16:creationId xmlns:a16="http://schemas.microsoft.com/office/drawing/2014/main" id="{00000000-0008-0000-0200-0000E9020000}"/>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46" name="n_3mainValue【庁舎】&#10;有形固定資産減価償却率">
          <a:extLst>
            <a:ext uri="{FF2B5EF4-FFF2-40B4-BE49-F238E27FC236}">
              <a16:creationId xmlns:a16="http://schemas.microsoft.com/office/drawing/2014/main" id="{00000000-0008-0000-0200-0000EA020000}"/>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747" name="n_4mainValue【庁舎】&#10;有形固定資産減価償却率">
          <a:extLst>
            <a:ext uri="{FF2B5EF4-FFF2-40B4-BE49-F238E27FC236}">
              <a16:creationId xmlns:a16="http://schemas.microsoft.com/office/drawing/2014/main" id="{00000000-0008-0000-0200-0000EB020000}"/>
            </a:ext>
          </a:extLst>
        </xdr:cNvPr>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a:extLst>
            <a:ext uri="{FF2B5EF4-FFF2-40B4-BE49-F238E27FC236}">
              <a16:creationId xmlns:a16="http://schemas.microsoft.com/office/drawing/2014/main" id="{00000000-0008-0000-0200-00000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72" name="【庁舎】&#10;一人当たり面積最小値テキスト">
          <a:extLst>
            <a:ext uri="{FF2B5EF4-FFF2-40B4-BE49-F238E27FC236}">
              <a16:creationId xmlns:a16="http://schemas.microsoft.com/office/drawing/2014/main" id="{00000000-0008-0000-0200-000004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74" name="【庁舎】&#10;一人当たり面積最大値テキスト">
          <a:extLst>
            <a:ext uri="{FF2B5EF4-FFF2-40B4-BE49-F238E27FC236}">
              <a16:creationId xmlns:a16="http://schemas.microsoft.com/office/drawing/2014/main" id="{00000000-0008-0000-0200-000006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76" name="【庁舎】&#10;一人当たり面積平均値テキスト">
          <a:extLst>
            <a:ext uri="{FF2B5EF4-FFF2-40B4-BE49-F238E27FC236}">
              <a16:creationId xmlns:a16="http://schemas.microsoft.com/office/drawing/2014/main" id="{00000000-0008-0000-0200-000008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83820</xdr:rowOff>
    </xdr:from>
    <xdr:to>
      <xdr:col>116</xdr:col>
      <xdr:colOff>114300</xdr:colOff>
      <xdr:row>106</xdr:row>
      <xdr:rowOff>13970</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22110700" y="180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62247</xdr:rowOff>
    </xdr:from>
    <xdr:ext cx="469744" cy="259045"/>
    <xdr:sp macro="" textlink="">
      <xdr:nvSpPr>
        <xdr:cNvPr id="788" name="【庁舎】&#10;一人当たり面積該当値テキスト">
          <a:extLst>
            <a:ext uri="{FF2B5EF4-FFF2-40B4-BE49-F238E27FC236}">
              <a16:creationId xmlns:a16="http://schemas.microsoft.com/office/drawing/2014/main" id="{00000000-0008-0000-0200-000014030000}"/>
            </a:ext>
          </a:extLst>
        </xdr:cNvPr>
        <xdr:cNvSpPr txBox="1"/>
      </xdr:nvSpPr>
      <xdr:spPr>
        <a:xfrm>
          <a:off x="22199600"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134620</xdr:rowOff>
    </xdr:from>
    <xdr:to>
      <xdr:col>116</xdr:col>
      <xdr:colOff>63500</xdr:colOff>
      <xdr:row>105</xdr:row>
      <xdr:rowOff>140970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21323300" y="181368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92711</xdr:rowOff>
    </xdr:from>
    <xdr:to>
      <xdr:col>107</xdr:col>
      <xdr:colOff>101600</xdr:colOff>
      <xdr:row>106</xdr:row>
      <xdr:rowOff>22861</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20383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143511</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flipV="1">
          <a:off x="20434300" y="18143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95250</xdr:rowOff>
    </xdr:from>
    <xdr:to>
      <xdr:col>102</xdr:col>
      <xdr:colOff>165100</xdr:colOff>
      <xdr:row>106</xdr:row>
      <xdr:rowOff>25400</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9494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143511</xdr:rowOff>
    </xdr:from>
    <xdr:to>
      <xdr:col>107</xdr:col>
      <xdr:colOff>50800</xdr:colOff>
      <xdr:row>105</xdr:row>
      <xdr:rowOff>146050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19545300" y="18145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146050</xdr:rowOff>
    </xdr:from>
    <xdr:to>
      <xdr:col>102</xdr:col>
      <xdr:colOff>114300</xdr:colOff>
      <xdr:row>105</xdr:row>
      <xdr:rowOff>148589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18656300" y="181483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97" name="n_1aveValue【庁舎】&#10;一人当たり面積">
          <a:extLst>
            <a:ext uri="{FF2B5EF4-FFF2-40B4-BE49-F238E27FC236}">
              <a16:creationId xmlns:a16="http://schemas.microsoft.com/office/drawing/2014/main" id="{00000000-0008-0000-0200-00001D03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98" name="n_2aveValue【庁舎】&#10;一人当たり面積">
          <a:extLst>
            <a:ext uri="{FF2B5EF4-FFF2-40B4-BE49-F238E27FC236}">
              <a16:creationId xmlns:a16="http://schemas.microsoft.com/office/drawing/2014/main" id="{00000000-0008-0000-0200-00001E03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99" name="n_3aveValue【庁舎】&#10;一人当たり面積">
          <a:extLst>
            <a:ext uri="{FF2B5EF4-FFF2-40B4-BE49-F238E27FC236}">
              <a16:creationId xmlns:a16="http://schemas.microsoft.com/office/drawing/2014/main" id="{00000000-0008-0000-0200-00001F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00" name="n_4aveValue【庁舎】&#10;一人当たり面積">
          <a:extLst>
            <a:ext uri="{FF2B5EF4-FFF2-40B4-BE49-F238E27FC236}">
              <a16:creationId xmlns:a16="http://schemas.microsoft.com/office/drawing/2014/main" id="{00000000-0008-0000-0200-000020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801" name="n_1mainValue【庁舎】&#10;一人当たり面積">
          <a:extLst>
            <a:ext uri="{FF2B5EF4-FFF2-40B4-BE49-F238E27FC236}">
              <a16:creationId xmlns:a16="http://schemas.microsoft.com/office/drawing/2014/main" id="{00000000-0008-0000-0200-000021030000}"/>
            </a:ext>
          </a:extLst>
        </xdr:cNvPr>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13988</xdr:rowOff>
    </xdr:from>
    <xdr:ext cx="469744" cy="259045"/>
    <xdr:sp macro="" textlink="">
      <xdr:nvSpPr>
        <xdr:cNvPr id="802" name="n_2mainValue【庁舎】&#10;一人当たり面積">
          <a:extLst>
            <a:ext uri="{FF2B5EF4-FFF2-40B4-BE49-F238E27FC236}">
              <a16:creationId xmlns:a16="http://schemas.microsoft.com/office/drawing/2014/main" id="{00000000-0008-0000-0200-000022030000}"/>
            </a:ext>
          </a:extLst>
        </xdr:cNvPr>
        <xdr:cNvSpPr txBox="1"/>
      </xdr:nvSpPr>
      <xdr:spPr>
        <a:xfrm>
          <a:off x="20199427" y="181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16527</xdr:rowOff>
    </xdr:from>
    <xdr:ext cx="469744" cy="259045"/>
    <xdr:sp macro="" textlink="">
      <xdr:nvSpPr>
        <xdr:cNvPr id="803" name="n_3mainValue【庁舎】&#10;一人当たり面積">
          <a:extLst>
            <a:ext uri="{FF2B5EF4-FFF2-40B4-BE49-F238E27FC236}">
              <a16:creationId xmlns:a16="http://schemas.microsoft.com/office/drawing/2014/main" id="{00000000-0008-0000-0200-000023030000}"/>
            </a:ext>
          </a:extLst>
        </xdr:cNvPr>
        <xdr:cNvSpPr txBox="1"/>
      </xdr:nvSpPr>
      <xdr:spPr>
        <a:xfrm>
          <a:off x="19310427" y="181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804" name="n_4mainValue【庁舎】&#10;一人当たり面積">
          <a:extLst>
            <a:ext uri="{FF2B5EF4-FFF2-40B4-BE49-F238E27FC236}">
              <a16:creationId xmlns:a16="http://schemas.microsoft.com/office/drawing/2014/main" id="{00000000-0008-0000-0200-000024030000}"/>
            </a:ext>
          </a:extLst>
        </xdr:cNvPr>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図書館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について、図書館は市民会館との複合施設のための建物付属設備のみが該当しており、近年建物付属設備の改修工事が実施されたため平均と比較して大きく下回る結果となっている。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について、中央体育館をはじめとしたスポーツ施設が該当する。中央体育館については令和２年度に、避難所対策として大規模改修を行っており、有形固定資産減価償却率は</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％減少し数値の改善が認められる。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福祉施設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について、ぬくもりの郷・子育て支援センターが該当する。令和元年度において、避難所対策改修工事を行ったこともあり、有形固定資産減価償却率は類似団体平均値を大きく下回っている。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について、文化会館・人権文化センターが該当し、</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施設は昭和</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年取得であるが他は平成</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年以降の取得である。平成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年度で実施した空調設備改修工事、令和２年度の設備更新により、有形固定資産減価償却率は類似団体平均値を下回る結果となっている。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保健センター・保健所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について、保健センターが該当する。昭和</a:t>
          </a:r>
          <a:r>
            <a:rPr kumimoji="1" lang="en-US" altLang="ja-JP" sz="1050">
              <a:latin typeface="ＭＳ Ｐゴシック" panose="020B0600070205080204" pitchFamily="50" charset="-128"/>
              <a:ea typeface="ＭＳ Ｐゴシック" panose="020B0600070205080204" pitchFamily="50" charset="-128"/>
            </a:rPr>
            <a:t>63</a:t>
          </a:r>
          <a:r>
            <a:rPr kumimoji="1" lang="ja-JP" altLang="en-US" sz="1050">
              <a:latin typeface="ＭＳ Ｐゴシック" panose="020B0600070205080204" pitchFamily="50" charset="-128"/>
              <a:ea typeface="ＭＳ Ｐゴシック" panose="020B0600070205080204" pitchFamily="50" charset="-128"/>
            </a:rPr>
            <a:t>年取得で定期的に改修工事等は実施されているが、資本的支出に該当する工事が本体の取得価額に比べて少額なため平均と比較して高い割合となっている。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について、防災倉庫及び新防災情報システムが該当する。令和元年度において、町内の防災システムを整備したことにより大幅に数値が改善された。</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について、役場庁舎が該当する。定期的に改修工事や付属設備の更新等が実施されており、資産の老朽化に応じた投資が行えているといえる。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類似団体平均より０．０７ポイント高い０．４８で、全国平均よりは０．０３ポイント低くなっている。少子高齢化や人口減少による納税義務者の減少等により、町税収入は減少傾向にある。歳出の抑制や徴収強化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経常収支比率は、類似団体平均より４．</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ポイント低い８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％となった。全国平均、奈良県平均よりも、ぞれぞれ７．</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った。公債費においては、昨年度とほぼ横ばいだが大規模事業による新規借入も実施されており、今後は増加が見込まれる。起債の発行を可能な限り抑制するよう努め、公債費以外の経費についても、今後とも義務的・経常的経費の削減に努め、収入については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56388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878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56388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56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56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1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164609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年度以降も引き続き、類似団体平均を下回っている。新規採用の抑制や適正な手当の管理により、人件費の抑制に努めている。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48856</xdr:rowOff>
    </xdr:from>
    <xdr:to>
      <xdr:col>23</xdr:col>
      <xdr:colOff>133350</xdr:colOff>
      <xdr:row>80</xdr:row>
      <xdr:rowOff>82592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764856"/>
          <a:ext cx="8382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35644</xdr:rowOff>
    </xdr:from>
    <xdr:to>
      <xdr:col>19</xdr:col>
      <xdr:colOff>133350</xdr:colOff>
      <xdr:row>80</xdr:row>
      <xdr:rowOff>48856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51644"/>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35644</xdr:rowOff>
    </xdr:from>
    <xdr:to>
      <xdr:col>15</xdr:col>
      <xdr:colOff>82550</xdr:colOff>
      <xdr:row>80</xdr:row>
      <xdr:rowOff>46132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751644"/>
          <a:ext cx="8890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46132</xdr:rowOff>
    </xdr:from>
    <xdr:to>
      <xdr:col>11</xdr:col>
      <xdr:colOff>31750</xdr:colOff>
      <xdr:row>80</xdr:row>
      <xdr:rowOff>53349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762132"/>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31792</xdr:rowOff>
    </xdr:from>
    <xdr:to>
      <xdr:col>23</xdr:col>
      <xdr:colOff>184150</xdr:colOff>
      <xdr:row>80</xdr:row>
      <xdr:rowOff>133392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124519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169506</xdr:rowOff>
    </xdr:from>
    <xdr:to>
      <xdr:col>19</xdr:col>
      <xdr:colOff>184150</xdr:colOff>
      <xdr:row>80</xdr:row>
      <xdr:rowOff>99656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109833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48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156294</xdr:rowOff>
    </xdr:from>
    <xdr:to>
      <xdr:col>15</xdr:col>
      <xdr:colOff>133350</xdr:colOff>
      <xdr:row>80</xdr:row>
      <xdr:rowOff>86444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96621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4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166782</xdr:rowOff>
    </xdr:from>
    <xdr:to>
      <xdr:col>11</xdr:col>
      <xdr:colOff>82550</xdr:colOff>
      <xdr:row>80</xdr:row>
      <xdr:rowOff>96932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107109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48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2549</xdr:rowOff>
    </xdr:from>
    <xdr:to>
      <xdr:col>7</xdr:col>
      <xdr:colOff>31750</xdr:colOff>
      <xdr:row>80</xdr:row>
      <xdr:rowOff>104149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114326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8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年度のラスパイレス指数は９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であり、類似団体平均より２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ポイント、全国平均より３．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ポイント低い数値となっている。新規採用は原則、退職補充のみ行っており、今後も人事院勧告や民間の動向を注視しながら適切な水準を維持し、人件費の抑制に努める。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62971</xdr:rowOff>
    </xdr:from>
    <xdr:to>
      <xdr:col>81</xdr:col>
      <xdr:colOff>44450</xdr:colOff>
      <xdr:row>83</xdr:row>
      <xdr:rowOff>73025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933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22754</xdr:rowOff>
    </xdr:from>
    <xdr:to>
      <xdr:col>77</xdr:col>
      <xdr:colOff>44450</xdr:colOff>
      <xdr:row>83</xdr:row>
      <xdr:rowOff>62971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531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22754</xdr:rowOff>
    </xdr:from>
    <xdr:to>
      <xdr:col>72</xdr:col>
      <xdr:colOff>203200</xdr:colOff>
      <xdr:row>84</xdr:row>
      <xdr:rowOff>42334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53104"/>
          <a:ext cx="889000" cy="19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83079</xdr:rowOff>
    </xdr:from>
    <xdr:to>
      <xdr:col>68</xdr:col>
      <xdr:colOff>152400</xdr:colOff>
      <xdr:row>84</xdr:row>
      <xdr:rowOff>42334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13429"/>
          <a:ext cx="8890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12171</xdr:rowOff>
    </xdr:from>
    <xdr:to>
      <xdr:col>77</xdr:col>
      <xdr:colOff>95250</xdr:colOff>
      <xdr:row>83</xdr:row>
      <xdr:rowOff>113771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123948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1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143404</xdr:rowOff>
    </xdr:from>
    <xdr:to>
      <xdr:col>73</xdr:col>
      <xdr:colOff>44450</xdr:colOff>
      <xdr:row>83</xdr:row>
      <xdr:rowOff>73554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83731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32279</xdr:rowOff>
    </xdr:from>
    <xdr:to>
      <xdr:col>64</xdr:col>
      <xdr:colOff>152400</xdr:colOff>
      <xdr:row>83</xdr:row>
      <xdr:rowOff>133879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144056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人口千人当たりの職員数は、９．</a:t>
          </a:r>
          <a:r>
            <a:rPr lang="ja-JP" altLang="en-US" sz="1100" b="0" i="0" baseline="0">
              <a:solidFill>
                <a:schemeClr val="dk1"/>
              </a:solidFill>
              <a:effectLst/>
              <a:latin typeface="+mn-lt"/>
              <a:ea typeface="+mn-ea"/>
              <a:cs typeface="+mn-cs"/>
            </a:rPr>
            <a:t>９３</a:t>
          </a:r>
          <a:r>
            <a:rPr lang="ja-JP" altLang="ja-JP" sz="1100" b="0" i="0" baseline="0">
              <a:solidFill>
                <a:schemeClr val="dk1"/>
              </a:solidFill>
              <a:effectLst/>
              <a:latin typeface="+mn-lt"/>
              <a:ea typeface="+mn-ea"/>
              <a:cs typeface="+mn-cs"/>
            </a:rPr>
            <a:t>人と類似団体平均より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人少ないが、民生関係の施設が多く、全国平均、奈良県平均を上回っている。今後とも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97079</xdr:rowOff>
    </xdr:from>
    <xdr:to>
      <xdr:col>81</xdr:col>
      <xdr:colOff>44450</xdr:colOff>
      <xdr:row>58</xdr:row>
      <xdr:rowOff>120244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41179"/>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90322</xdr:rowOff>
    </xdr:from>
    <xdr:to>
      <xdr:col>77</xdr:col>
      <xdr:colOff>44450</xdr:colOff>
      <xdr:row>58</xdr:row>
      <xdr:rowOff>97079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34422"/>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90322</xdr:rowOff>
    </xdr:from>
    <xdr:to>
      <xdr:col>72</xdr:col>
      <xdr:colOff>203200</xdr:colOff>
      <xdr:row>58</xdr:row>
      <xdr:rowOff>120244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34422"/>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120244</xdr:rowOff>
    </xdr:from>
    <xdr:to>
      <xdr:col>68</xdr:col>
      <xdr:colOff>152400</xdr:colOff>
      <xdr:row>58</xdr:row>
      <xdr:rowOff>150164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64344"/>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69444</xdr:rowOff>
    </xdr:from>
    <xdr:to>
      <xdr:col>81</xdr:col>
      <xdr:colOff>95250</xdr:colOff>
      <xdr:row>58</xdr:row>
      <xdr:rowOff>171044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85971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8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46279</xdr:rowOff>
    </xdr:from>
    <xdr:to>
      <xdr:col>77</xdr:col>
      <xdr:colOff>95250</xdr:colOff>
      <xdr:row>58</xdr:row>
      <xdr:rowOff>147879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158056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5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39522</xdr:rowOff>
    </xdr:from>
    <xdr:to>
      <xdr:col>73</xdr:col>
      <xdr:colOff>44450</xdr:colOff>
      <xdr:row>58</xdr:row>
      <xdr:rowOff>141122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151299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5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69444</xdr:rowOff>
    </xdr:from>
    <xdr:to>
      <xdr:col>68</xdr:col>
      <xdr:colOff>203200</xdr:colOff>
      <xdr:row>58</xdr:row>
      <xdr:rowOff>171044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8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99364</xdr:rowOff>
    </xdr:from>
    <xdr:to>
      <xdr:col>64</xdr:col>
      <xdr:colOff>152400</xdr:colOff>
      <xdr:row>59</xdr:row>
      <xdr:rowOff>29514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39691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年度より類似団体平均を下回っていたが、平成２９年度より償還が始まった起債があり、類似団体平均に近づいていた。平成３０年度以降は、類似団体平均と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同水準になっている。今後も大規模事業が継続されるため、上昇していく可能性がある。縁故債の繰上償還に取り組むなど、今後も公債費の削減に努める。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38523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241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14394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4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39</xdr:row>
      <xdr:rowOff>57150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184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人件費に係る経常収支比率は２５．</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％と、類似団体平均より０．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く、奈良県平均よりも</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ポイント低くなっている。時間外勤務手当については、必要最小限にとどめる理念の基、適正な手当の支出を行うことにより、今後も人件費の抑制に努める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123734</xdr:rowOff>
    </xdr:from>
    <xdr:to>
      <xdr:col>24</xdr:col>
      <xdr:colOff>25400</xdr:colOff>
      <xdr:row>36</xdr:row>
      <xdr:rowOff>136797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959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36</xdr:row>
      <xdr:rowOff>130266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95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130266</xdr:rowOff>
    </xdr:from>
    <xdr:to>
      <xdr:col>15</xdr:col>
      <xdr:colOff>98425</xdr:colOff>
      <xdr:row>37</xdr:row>
      <xdr:rowOff>43724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024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43724</xdr:rowOff>
    </xdr:from>
    <xdr:to>
      <xdr:col>11</xdr:col>
      <xdr:colOff>9525</xdr:colOff>
      <xdr:row>37</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873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102524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72934</xdr:rowOff>
    </xdr:from>
    <xdr:to>
      <xdr:col>20</xdr:col>
      <xdr:colOff>38100</xdr:colOff>
      <xdr:row>37</xdr:row>
      <xdr:rowOff>3084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159311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3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79466</xdr:rowOff>
    </xdr:from>
    <xdr:to>
      <xdr:col>15</xdr:col>
      <xdr:colOff>149225</xdr:colOff>
      <xdr:row>37</xdr:row>
      <xdr:rowOff>9616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164374</xdr:rowOff>
    </xdr:from>
    <xdr:to>
      <xdr:col>11</xdr:col>
      <xdr:colOff>60325</xdr:colOff>
      <xdr:row>37</xdr:row>
      <xdr:rowOff>94524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79301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、３．３、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90424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01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10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113284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113284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51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扶助費に係る経常収支比率は６．</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％と、類似団体平均より１．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ポイント高く、全国平均、奈良県平均よりも、それぞれ６．</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ポイント低い状況にある。高齢化の影響もあり、社会保障費への負担は増加傾向である。今後も資格審査等の適正化に取り組み、削減に努める。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112713</xdr:rowOff>
    </xdr:from>
    <xdr:to>
      <xdr:col>24</xdr:col>
      <xdr:colOff>25400</xdr:colOff>
      <xdr:row>57</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85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141288</xdr:rowOff>
    </xdr:from>
    <xdr:to>
      <xdr:col>19</xdr:col>
      <xdr:colOff>187325</xdr:colOff>
      <xdr:row>57</xdr:row>
      <xdr:rowOff>169863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39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61913</xdr:rowOff>
    </xdr:from>
    <xdr:to>
      <xdr:col>24</xdr:col>
      <xdr:colOff>76200</xdr:colOff>
      <xdr:row>57</xdr:row>
      <xdr:rowOff>163513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119063</xdr:rowOff>
    </xdr:from>
    <xdr:to>
      <xdr:col>20</xdr:col>
      <xdr:colOff>38100</xdr:colOff>
      <xdr:row>58</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33990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90488</xdr:rowOff>
    </xdr:from>
    <xdr:to>
      <xdr:col>15</xdr:col>
      <xdr:colOff>149225</xdr:colOff>
      <xdr:row>58</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％と、類似団体平均、全国平均、奈良県平均をそれぞれ１．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ポイント下回った。</a:t>
          </a:r>
          <a:r>
            <a:rPr lang="ja-JP" altLang="en-US" sz="1100" b="0" i="0" baseline="0">
              <a:solidFill>
                <a:schemeClr val="dk1"/>
              </a:solidFill>
              <a:effectLst/>
              <a:latin typeface="+mn-lt"/>
              <a:ea typeface="+mn-ea"/>
              <a:cs typeface="+mn-cs"/>
            </a:rPr>
            <a:t>維持補修費の減少</a:t>
          </a:r>
          <a:r>
            <a:rPr lang="ja-JP" altLang="ja-JP" sz="1100" b="0" i="0" baseline="0">
              <a:solidFill>
                <a:schemeClr val="dk1"/>
              </a:solidFill>
              <a:effectLst/>
              <a:latin typeface="+mn-lt"/>
              <a:ea typeface="+mn-ea"/>
              <a:cs typeface="+mn-cs"/>
            </a:rPr>
            <a:t>等により、昨年度より０．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60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補助費に係る経常収支比率は１５．０％と、類似団体平均より０．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ポイント低く、全国平均、奈良県平均よりもそれぞれ４．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ポイント高くなっている。一部事務組合への負担金が占める割合が大きいため、町としての経費負担のあり方や、行政効果や活動実績等を再点検し、見直しや廃止を行ってきている。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ポイント下回った。近年、類似団体平均値に近づいてきており、今後も大規模事業の新規借入の予定があるため、縁故債の繰上償還等に取り組み、公債費の削減に努める。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77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107950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88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％で、類似団体平均より</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ポイント低く、全国平均、奈良県平均もそれぞれ</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、７．</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ポイント下回っている。今後も町単独事業の見直しなどを実施し、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6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107950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56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20320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43197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115588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69454</xdr:rowOff>
    </xdr:from>
    <xdr:to>
      <xdr:col>29</xdr:col>
      <xdr:colOff>127000</xdr:colOff>
      <xdr:row>17</xdr:row>
      <xdr:rowOff>70231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1729"/>
          <a:ext cx="6477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59472</xdr:rowOff>
    </xdr:from>
    <xdr:to>
      <xdr:col>26</xdr:col>
      <xdr:colOff>50800</xdr:colOff>
      <xdr:row>17</xdr:row>
      <xdr:rowOff>70231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21747"/>
          <a:ext cx="698500" cy="1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58466</xdr:rowOff>
    </xdr:from>
    <xdr:to>
      <xdr:col>22</xdr:col>
      <xdr:colOff>114300</xdr:colOff>
      <xdr:row>17</xdr:row>
      <xdr:rowOff>59472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20741"/>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52484</xdr:rowOff>
    </xdr:from>
    <xdr:to>
      <xdr:col>18</xdr:col>
      <xdr:colOff>177800</xdr:colOff>
      <xdr:row>17</xdr:row>
      <xdr:rowOff>58466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4759"/>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18654</xdr:rowOff>
    </xdr:from>
    <xdr:to>
      <xdr:col>29</xdr:col>
      <xdr:colOff>177800</xdr:colOff>
      <xdr:row>17</xdr:row>
      <xdr:rowOff>120254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162181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19431</xdr:rowOff>
    </xdr:from>
    <xdr:to>
      <xdr:col>26</xdr:col>
      <xdr:colOff>101600</xdr:colOff>
      <xdr:row>17</xdr:row>
      <xdr:rowOff>121031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105808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8672</xdr:rowOff>
    </xdr:from>
    <xdr:to>
      <xdr:col>22</xdr:col>
      <xdr:colOff>165100</xdr:colOff>
      <xdr:row>17</xdr:row>
      <xdr:rowOff>110272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95049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7666</xdr:rowOff>
    </xdr:from>
    <xdr:to>
      <xdr:col>19</xdr:col>
      <xdr:colOff>38100</xdr:colOff>
      <xdr:row>17</xdr:row>
      <xdr:rowOff>109266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94043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1684</xdr:rowOff>
    </xdr:from>
    <xdr:to>
      <xdr:col>15</xdr:col>
      <xdr:colOff>101600</xdr:colOff>
      <xdr:row>17</xdr:row>
      <xdr:rowOff>103284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88061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141777</xdr:rowOff>
    </xdr:from>
    <xdr:to>
      <xdr:col>29</xdr:col>
      <xdr:colOff>127000</xdr:colOff>
      <xdr:row>37</xdr:row>
      <xdr:rowOff>150333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66477"/>
          <a:ext cx="6477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131687</xdr:rowOff>
    </xdr:from>
    <xdr:to>
      <xdr:col>26</xdr:col>
      <xdr:colOff>50800</xdr:colOff>
      <xdr:row>37</xdr:row>
      <xdr:rowOff>150333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56387"/>
          <a:ext cx="698500" cy="1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76104</xdr:rowOff>
    </xdr:from>
    <xdr:to>
      <xdr:col>22</xdr:col>
      <xdr:colOff>114300</xdr:colOff>
      <xdr:row>37</xdr:row>
      <xdr:rowOff>131687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00804"/>
          <a:ext cx="698500" cy="5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76104</xdr:rowOff>
    </xdr:from>
    <xdr:to>
      <xdr:col>18</xdr:col>
      <xdr:colOff>177800</xdr:colOff>
      <xdr:row>37</xdr:row>
      <xdr:rowOff>210749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00804"/>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90977</xdr:rowOff>
    </xdr:from>
    <xdr:to>
      <xdr:col>29</xdr:col>
      <xdr:colOff>177800</xdr:colOff>
      <xdr:row>37</xdr:row>
      <xdr:rowOff>192577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1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63054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99533</xdr:rowOff>
    </xdr:from>
    <xdr:to>
      <xdr:col>26</xdr:col>
      <xdr:colOff>101600</xdr:colOff>
      <xdr:row>37</xdr:row>
      <xdr:rowOff>201133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2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185910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80887</xdr:rowOff>
    </xdr:from>
    <xdr:to>
      <xdr:col>22</xdr:col>
      <xdr:colOff>165100</xdr:colOff>
      <xdr:row>37</xdr:row>
      <xdr:rowOff>182487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167264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25304</xdr:rowOff>
    </xdr:from>
    <xdr:to>
      <xdr:col>19</xdr:col>
      <xdr:colOff>38100</xdr:colOff>
      <xdr:row>37</xdr:row>
      <xdr:rowOff>126904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111681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159949</xdr:rowOff>
    </xdr:from>
    <xdr:to>
      <xdr:col>15</xdr:col>
      <xdr:colOff>101600</xdr:colOff>
      <xdr:row>37</xdr:row>
      <xdr:rowOff>261549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246326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60871</xdr:rowOff>
    </xdr:from>
    <xdr:to>
      <xdr:col>24</xdr:col>
      <xdr:colOff>63500</xdr:colOff>
      <xdr:row>37</xdr:row>
      <xdr:rowOff>77208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4521"/>
          <a:ext cx="8382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62997</xdr:rowOff>
    </xdr:from>
    <xdr:to>
      <xdr:col>19</xdr:col>
      <xdr:colOff>177800</xdr:colOff>
      <xdr:row>37</xdr:row>
      <xdr:rowOff>77208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0664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39116</xdr:rowOff>
    </xdr:from>
    <xdr:to>
      <xdr:col>15</xdr:col>
      <xdr:colOff>50800</xdr:colOff>
      <xdr:row>37</xdr:row>
      <xdr:rowOff>62997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82766"/>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33416</xdr:rowOff>
    </xdr:from>
    <xdr:to>
      <xdr:col>10</xdr:col>
      <xdr:colOff>114300</xdr:colOff>
      <xdr:row>37</xdr:row>
      <xdr:rowOff>39116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7066"/>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10071</xdr:rowOff>
    </xdr:from>
    <xdr:to>
      <xdr:col>24</xdr:col>
      <xdr:colOff>114300</xdr:colOff>
      <xdr:row>37</xdr:row>
      <xdr:rowOff>111671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159948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26408</xdr:rowOff>
    </xdr:from>
    <xdr:to>
      <xdr:col>20</xdr:col>
      <xdr:colOff>38100</xdr:colOff>
      <xdr:row>37</xdr:row>
      <xdr:rowOff>128008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119135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12197</xdr:rowOff>
    </xdr:from>
    <xdr:to>
      <xdr:col>15</xdr:col>
      <xdr:colOff>101600</xdr:colOff>
      <xdr:row>37</xdr:row>
      <xdr:rowOff>113797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104924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159766</xdr:rowOff>
    </xdr:from>
    <xdr:to>
      <xdr:col>10</xdr:col>
      <xdr:colOff>165100</xdr:colOff>
      <xdr:row>37</xdr:row>
      <xdr:rowOff>89916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154066</xdr:rowOff>
    </xdr:from>
    <xdr:to>
      <xdr:col>6</xdr:col>
      <xdr:colOff>38100</xdr:colOff>
      <xdr:row>37</xdr:row>
      <xdr:rowOff>84216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75343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35658</xdr:rowOff>
    </xdr:from>
    <xdr:to>
      <xdr:col>24</xdr:col>
      <xdr:colOff>63500</xdr:colOff>
      <xdr:row>58</xdr:row>
      <xdr:rowOff>66610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79758"/>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66610</xdr:rowOff>
    </xdr:from>
    <xdr:to>
      <xdr:col>19</xdr:col>
      <xdr:colOff>177800</xdr:colOff>
      <xdr:row>58</xdr:row>
      <xdr:rowOff>90914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10710"/>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81404</xdr:rowOff>
    </xdr:from>
    <xdr:to>
      <xdr:col>15</xdr:col>
      <xdr:colOff>50800</xdr:colOff>
      <xdr:row>58</xdr:row>
      <xdr:rowOff>90914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025504"/>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79007</xdr:rowOff>
    </xdr:from>
    <xdr:to>
      <xdr:col>10</xdr:col>
      <xdr:colOff>114300</xdr:colOff>
      <xdr:row>58</xdr:row>
      <xdr:rowOff>81404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02310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156308</xdr:rowOff>
    </xdr:from>
    <xdr:to>
      <xdr:col>24</xdr:col>
      <xdr:colOff>114300</xdr:colOff>
      <xdr:row>58</xdr:row>
      <xdr:rowOff>86458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71235</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15810</xdr:rowOff>
    </xdr:from>
    <xdr:to>
      <xdr:col>20</xdr:col>
      <xdr:colOff>38100</xdr:colOff>
      <xdr:row>58</xdr:row>
      <xdr:rowOff>117410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108537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40114</xdr:rowOff>
    </xdr:from>
    <xdr:to>
      <xdr:col>15</xdr:col>
      <xdr:colOff>101600</xdr:colOff>
      <xdr:row>58</xdr:row>
      <xdr:rowOff>141714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132841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30604</xdr:rowOff>
    </xdr:from>
    <xdr:to>
      <xdr:col>10</xdr:col>
      <xdr:colOff>165100</xdr:colOff>
      <xdr:row>58</xdr:row>
      <xdr:rowOff>132204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123331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28207</xdr:rowOff>
    </xdr:from>
    <xdr:to>
      <xdr:col>6</xdr:col>
      <xdr:colOff>38100</xdr:colOff>
      <xdr:row>58</xdr:row>
      <xdr:rowOff>129807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120934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71234</xdr:rowOff>
    </xdr:from>
    <xdr:to>
      <xdr:col>24</xdr:col>
      <xdr:colOff>63500</xdr:colOff>
      <xdr:row>78</xdr:row>
      <xdr:rowOff>78480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4334"/>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69771</xdr:rowOff>
    </xdr:from>
    <xdr:to>
      <xdr:col>19</xdr:col>
      <xdr:colOff>177800</xdr:colOff>
      <xdr:row>78</xdr:row>
      <xdr:rowOff>71234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4287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69771</xdr:rowOff>
    </xdr:from>
    <xdr:to>
      <xdr:col>15</xdr:col>
      <xdr:colOff>50800</xdr:colOff>
      <xdr:row>78</xdr:row>
      <xdr:rowOff>84379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42871"/>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51186</xdr:rowOff>
    </xdr:from>
    <xdr:to>
      <xdr:col>10</xdr:col>
      <xdr:colOff>114300</xdr:colOff>
      <xdr:row>78</xdr:row>
      <xdr:rowOff>84379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24286"/>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27680</xdr:rowOff>
    </xdr:from>
    <xdr:to>
      <xdr:col>24</xdr:col>
      <xdr:colOff>114300</xdr:colOff>
      <xdr:row>78</xdr:row>
      <xdr:rowOff>129280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114057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20434</xdr:rowOff>
    </xdr:from>
    <xdr:to>
      <xdr:col>20</xdr:col>
      <xdr:colOff>38100</xdr:colOff>
      <xdr:row>78</xdr:row>
      <xdr:rowOff>122034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113161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18971</xdr:rowOff>
    </xdr:from>
    <xdr:to>
      <xdr:col>15</xdr:col>
      <xdr:colOff>101600</xdr:colOff>
      <xdr:row>78</xdr:row>
      <xdr:rowOff>120571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33579</xdr:rowOff>
    </xdr:from>
    <xdr:to>
      <xdr:col>10</xdr:col>
      <xdr:colOff>165100</xdr:colOff>
      <xdr:row>78</xdr:row>
      <xdr:rowOff>135179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126306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xdr:rowOff>
    </xdr:from>
    <xdr:to>
      <xdr:col>6</xdr:col>
      <xdr:colOff>38100</xdr:colOff>
      <xdr:row>78</xdr:row>
      <xdr:rowOff>101986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93113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141236</xdr:rowOff>
    </xdr:from>
    <xdr:to>
      <xdr:col>24</xdr:col>
      <xdr:colOff>63500</xdr:colOff>
      <xdr:row>96</xdr:row>
      <xdr:rowOff>35052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28986"/>
          <a:ext cx="8382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35052</xdr:rowOff>
    </xdr:from>
    <xdr:to>
      <xdr:col>19</xdr:col>
      <xdr:colOff>177800</xdr:colOff>
      <xdr:row>96</xdr:row>
      <xdr:rowOff>111443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4252"/>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111443</xdr:rowOff>
    </xdr:from>
    <xdr:to>
      <xdr:col>15</xdr:col>
      <xdr:colOff>50800</xdr:colOff>
      <xdr:row>96</xdr:row>
      <xdr:rowOff>119914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70643"/>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119914</xdr:rowOff>
    </xdr:from>
    <xdr:to>
      <xdr:col>10</xdr:col>
      <xdr:colOff>114300</xdr:colOff>
      <xdr:row>97</xdr:row>
      <xdr:rowOff>26225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79114"/>
          <a:ext cx="889000" cy="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90436</xdr:rowOff>
    </xdr:from>
    <xdr:to>
      <xdr:col>24</xdr:col>
      <xdr:colOff>114300</xdr:colOff>
      <xdr:row>96</xdr:row>
      <xdr:rowOff>20586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113313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2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155702</xdr:rowOff>
    </xdr:from>
    <xdr:to>
      <xdr:col>20</xdr:col>
      <xdr:colOff>38100</xdr:colOff>
      <xdr:row>96</xdr:row>
      <xdr:rowOff>85852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102379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2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60643</xdr:rowOff>
    </xdr:from>
    <xdr:to>
      <xdr:col>15</xdr:col>
      <xdr:colOff>101600</xdr:colOff>
      <xdr:row>96</xdr:row>
      <xdr:rowOff>162243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69114</xdr:rowOff>
    </xdr:from>
    <xdr:to>
      <xdr:col>10</xdr:col>
      <xdr:colOff>165100</xdr:colOff>
      <xdr:row>96</xdr:row>
      <xdr:rowOff>170714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161841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146875</xdr:rowOff>
    </xdr:from>
    <xdr:to>
      <xdr:col>6</xdr:col>
      <xdr:colOff>38100</xdr:colOff>
      <xdr:row>97</xdr:row>
      <xdr:rowOff>77025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56528</xdr:rowOff>
    </xdr:from>
    <xdr:to>
      <xdr:col>55</xdr:col>
      <xdr:colOff>0</xdr:colOff>
      <xdr:row>37</xdr:row>
      <xdr:rowOff>132286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7278"/>
          <a:ext cx="838200" cy="4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96091</xdr:rowOff>
    </xdr:from>
    <xdr:to>
      <xdr:col>50</xdr:col>
      <xdr:colOff>114300</xdr:colOff>
      <xdr:row>37</xdr:row>
      <xdr:rowOff>132286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3974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96091</xdr:rowOff>
    </xdr:from>
    <xdr:to>
      <xdr:col>45</xdr:col>
      <xdr:colOff>177800</xdr:colOff>
      <xdr:row>37</xdr:row>
      <xdr:rowOff>116352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9741"/>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116352</xdr:rowOff>
    </xdr:from>
    <xdr:to>
      <xdr:col>41</xdr:col>
      <xdr:colOff>50800</xdr:colOff>
      <xdr:row>38</xdr:row>
      <xdr:rowOff>29149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0002"/>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5728</xdr:rowOff>
    </xdr:from>
    <xdr:to>
      <xdr:col>55</xdr:col>
      <xdr:colOff>50800</xdr:colOff>
      <xdr:row>35</xdr:row>
      <xdr:rowOff>107328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155605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81486</xdr:rowOff>
    </xdr:from>
    <xdr:to>
      <xdr:col>50</xdr:col>
      <xdr:colOff>165100</xdr:colOff>
      <xdr:row>38</xdr:row>
      <xdr:rowOff>11636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45291</xdr:rowOff>
    </xdr:from>
    <xdr:to>
      <xdr:col>46</xdr:col>
      <xdr:colOff>38100</xdr:colOff>
      <xdr:row>37</xdr:row>
      <xdr:rowOff>146891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65552</xdr:rowOff>
    </xdr:from>
    <xdr:to>
      <xdr:col>41</xdr:col>
      <xdr:colOff>101600</xdr:colOff>
      <xdr:row>37</xdr:row>
      <xdr:rowOff>167153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9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158280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149799</xdr:rowOff>
    </xdr:from>
    <xdr:to>
      <xdr:col>36</xdr:col>
      <xdr:colOff>165100</xdr:colOff>
      <xdr:row>38</xdr:row>
      <xdr:rowOff>79949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71076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102229</xdr:rowOff>
    </xdr:from>
    <xdr:to>
      <xdr:col>55</xdr:col>
      <xdr:colOff>0</xdr:colOff>
      <xdr:row>58</xdr:row>
      <xdr:rowOff>138116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46329"/>
          <a:ext cx="838200" cy="3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101682</xdr:rowOff>
    </xdr:from>
    <xdr:to>
      <xdr:col>50</xdr:col>
      <xdr:colOff>114300</xdr:colOff>
      <xdr:row>58</xdr:row>
      <xdr:rowOff>102229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45782"/>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101682</xdr:rowOff>
    </xdr:from>
    <xdr:to>
      <xdr:col>45</xdr:col>
      <xdr:colOff>177800</xdr:colOff>
      <xdr:row>58</xdr:row>
      <xdr:rowOff>161830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45782"/>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161830</xdr:rowOff>
    </xdr:from>
    <xdr:to>
      <xdr:col>41</xdr:col>
      <xdr:colOff>50800</xdr:colOff>
      <xdr:row>58</xdr:row>
      <xdr:rowOff>170562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05930"/>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87316</xdr:rowOff>
    </xdr:from>
    <xdr:to>
      <xdr:col>55</xdr:col>
      <xdr:colOff>50800</xdr:colOff>
      <xdr:row>59</xdr:row>
      <xdr:rowOff>17466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2243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51429</xdr:rowOff>
    </xdr:from>
    <xdr:to>
      <xdr:col>50</xdr:col>
      <xdr:colOff>165100</xdr:colOff>
      <xdr:row>58</xdr:row>
      <xdr:rowOff>153029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144156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8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50882</xdr:rowOff>
    </xdr:from>
    <xdr:to>
      <xdr:col>46</xdr:col>
      <xdr:colOff>38100</xdr:colOff>
      <xdr:row>58</xdr:row>
      <xdr:rowOff>152482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143609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111030</xdr:rowOff>
    </xdr:from>
    <xdr:to>
      <xdr:col>41</xdr:col>
      <xdr:colOff>101600</xdr:colOff>
      <xdr:row>59</xdr:row>
      <xdr:rowOff>41180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32307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119762</xdr:rowOff>
    </xdr:from>
    <xdr:to>
      <xdr:col>36</xdr:col>
      <xdr:colOff>165100</xdr:colOff>
      <xdr:row>59</xdr:row>
      <xdr:rowOff>49912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41039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89562</xdr:rowOff>
    </xdr:from>
    <xdr:to>
      <xdr:col>55</xdr:col>
      <xdr:colOff>0</xdr:colOff>
      <xdr:row>79</xdr:row>
      <xdr:rowOff>91554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34112"/>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22203</xdr:rowOff>
    </xdr:from>
    <xdr:to>
      <xdr:col>50</xdr:col>
      <xdr:colOff>114300</xdr:colOff>
      <xdr:row>79</xdr:row>
      <xdr:rowOff>89562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6753"/>
          <a:ext cx="889000" cy="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22203</xdr:rowOff>
    </xdr:from>
    <xdr:to>
      <xdr:col>45</xdr:col>
      <xdr:colOff>177800</xdr:colOff>
      <xdr:row>79</xdr:row>
      <xdr:rowOff>83615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6753"/>
          <a:ext cx="889000" cy="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83615</xdr:rowOff>
    </xdr:from>
    <xdr:to>
      <xdr:col>41</xdr:col>
      <xdr:colOff>50800</xdr:colOff>
      <xdr:row>79</xdr:row>
      <xdr:rowOff>87342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2816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40754</xdr:rowOff>
    </xdr:from>
    <xdr:to>
      <xdr:col>55</xdr:col>
      <xdr:colOff>50800</xdr:colOff>
      <xdr:row>79</xdr:row>
      <xdr:rowOff>142354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38762</xdr:rowOff>
    </xdr:from>
    <xdr:to>
      <xdr:col>50</xdr:col>
      <xdr:colOff>165100</xdr:colOff>
      <xdr:row>79</xdr:row>
      <xdr:rowOff>140362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131489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7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142853</xdr:rowOff>
    </xdr:from>
    <xdr:to>
      <xdr:col>46</xdr:col>
      <xdr:colOff>38100</xdr:colOff>
      <xdr:row>79</xdr:row>
      <xdr:rowOff>73003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89530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32815</xdr:rowOff>
    </xdr:from>
    <xdr:to>
      <xdr:col>41</xdr:col>
      <xdr:colOff>101600</xdr:colOff>
      <xdr:row>79</xdr:row>
      <xdr:rowOff>134415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125542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36542</xdr:rowOff>
    </xdr:from>
    <xdr:to>
      <xdr:col>36</xdr:col>
      <xdr:colOff>165100</xdr:colOff>
      <xdr:row>79</xdr:row>
      <xdr:rowOff>138142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129269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129070</xdr:rowOff>
    </xdr:from>
    <xdr:to>
      <xdr:col>55</xdr:col>
      <xdr:colOff>0</xdr:colOff>
      <xdr:row>96</xdr:row>
      <xdr:rowOff>71926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16820"/>
          <a:ext cx="838200" cy="1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54141</xdr:rowOff>
    </xdr:from>
    <xdr:to>
      <xdr:col>50</xdr:col>
      <xdr:colOff>114300</xdr:colOff>
      <xdr:row>96</xdr:row>
      <xdr:rowOff>71926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13341"/>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41979</xdr:rowOff>
    </xdr:from>
    <xdr:to>
      <xdr:col>45</xdr:col>
      <xdr:colOff>177800</xdr:colOff>
      <xdr:row>96</xdr:row>
      <xdr:rowOff>54141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01179"/>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41979</xdr:rowOff>
    </xdr:from>
    <xdr:to>
      <xdr:col>41</xdr:col>
      <xdr:colOff>50800</xdr:colOff>
      <xdr:row>97</xdr:row>
      <xdr:rowOff>18856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01179"/>
          <a:ext cx="889000" cy="1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78270</xdr:rowOff>
    </xdr:from>
    <xdr:to>
      <xdr:col>55</xdr:col>
      <xdr:colOff>50800</xdr:colOff>
      <xdr:row>96</xdr:row>
      <xdr:rowOff>8420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3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56697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21126</xdr:rowOff>
    </xdr:from>
    <xdr:to>
      <xdr:col>50</xdr:col>
      <xdr:colOff>165100</xdr:colOff>
      <xdr:row>96</xdr:row>
      <xdr:rowOff>122726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113853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3341</xdr:rowOff>
    </xdr:from>
    <xdr:to>
      <xdr:col>46</xdr:col>
      <xdr:colOff>38100</xdr:colOff>
      <xdr:row>96</xdr:row>
      <xdr:rowOff>104941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96068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5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162629</xdr:rowOff>
    </xdr:from>
    <xdr:to>
      <xdr:col>41</xdr:col>
      <xdr:colOff>101600</xdr:colOff>
      <xdr:row>96</xdr:row>
      <xdr:rowOff>92779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83906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139506</xdr:rowOff>
    </xdr:from>
    <xdr:to>
      <xdr:col>36</xdr:col>
      <xdr:colOff>165100</xdr:colOff>
      <xdr:row>97</xdr:row>
      <xdr:rowOff>69656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60783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6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121952</xdr:rowOff>
    </xdr:from>
    <xdr:to>
      <xdr:col>85</xdr:col>
      <xdr:colOff>127000</xdr:colOff>
      <xdr:row>77</xdr:row>
      <xdr:rowOff>92280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52152"/>
          <a:ext cx="8382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92270</xdr:rowOff>
    </xdr:from>
    <xdr:to>
      <xdr:col>81</xdr:col>
      <xdr:colOff>50800</xdr:colOff>
      <xdr:row>77</xdr:row>
      <xdr:rowOff>92280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9392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75509</xdr:rowOff>
    </xdr:from>
    <xdr:to>
      <xdr:col>76</xdr:col>
      <xdr:colOff>114300</xdr:colOff>
      <xdr:row>77</xdr:row>
      <xdr:rowOff>92270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77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75509</xdr:rowOff>
    </xdr:from>
    <xdr:to>
      <xdr:col>71</xdr:col>
      <xdr:colOff>177800</xdr:colOff>
      <xdr:row>77</xdr:row>
      <xdr:rowOff>96586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77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71152</xdr:rowOff>
    </xdr:from>
    <xdr:to>
      <xdr:col>85</xdr:col>
      <xdr:colOff>177800</xdr:colOff>
      <xdr:row>77</xdr:row>
      <xdr:rowOff>1302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94028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41480</xdr:rowOff>
    </xdr:from>
    <xdr:to>
      <xdr:col>81</xdr:col>
      <xdr:colOff>101600</xdr:colOff>
      <xdr:row>77</xdr:row>
      <xdr:rowOff>143080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134207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41470</xdr:rowOff>
    </xdr:from>
    <xdr:to>
      <xdr:col>76</xdr:col>
      <xdr:colOff>165100</xdr:colOff>
      <xdr:row>77</xdr:row>
      <xdr:rowOff>143070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24709</xdr:rowOff>
    </xdr:from>
    <xdr:to>
      <xdr:col>72</xdr:col>
      <xdr:colOff>38100</xdr:colOff>
      <xdr:row>77</xdr:row>
      <xdr:rowOff>126309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45786</xdr:rowOff>
    </xdr:from>
    <xdr:to>
      <xdr:col>67</xdr:col>
      <xdr:colOff>101600</xdr:colOff>
      <xdr:row>77</xdr:row>
      <xdr:rowOff>147386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138513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21282</xdr:rowOff>
    </xdr:from>
    <xdr:to>
      <xdr:col>85</xdr:col>
      <xdr:colOff>127000</xdr:colOff>
      <xdr:row>99</xdr:row>
      <xdr:rowOff>1659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23382"/>
          <a:ext cx="838200" cy="1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1659</xdr:rowOff>
    </xdr:from>
    <xdr:to>
      <xdr:col>81</xdr:col>
      <xdr:colOff>50800</xdr:colOff>
      <xdr:row>99</xdr:row>
      <xdr:rowOff>58806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5209"/>
          <a:ext cx="889000" cy="5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58806</xdr:rowOff>
    </xdr:from>
    <xdr:to>
      <xdr:col>76</xdr:col>
      <xdr:colOff>114300</xdr:colOff>
      <xdr:row>99</xdr:row>
      <xdr:rowOff>89346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32356"/>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60353</xdr:rowOff>
    </xdr:from>
    <xdr:to>
      <xdr:col>71</xdr:col>
      <xdr:colOff>177800</xdr:colOff>
      <xdr:row>99</xdr:row>
      <xdr:rowOff>89346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33903"/>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141932</xdr:rowOff>
    </xdr:from>
    <xdr:to>
      <xdr:col>85</xdr:col>
      <xdr:colOff>177800</xdr:colOff>
      <xdr:row>98</xdr:row>
      <xdr:rowOff>72082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164809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122309</xdr:rowOff>
    </xdr:from>
    <xdr:to>
      <xdr:col>81</xdr:col>
      <xdr:colOff>101600</xdr:colOff>
      <xdr:row>99</xdr:row>
      <xdr:rowOff>52459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43586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8006</xdr:rowOff>
    </xdr:from>
    <xdr:to>
      <xdr:col>76</xdr:col>
      <xdr:colOff>165100</xdr:colOff>
      <xdr:row>99</xdr:row>
      <xdr:rowOff>109606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100733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38546</xdr:rowOff>
    </xdr:from>
    <xdr:to>
      <xdr:col>72</xdr:col>
      <xdr:colOff>38100</xdr:colOff>
      <xdr:row>99</xdr:row>
      <xdr:rowOff>140146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131273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9553</xdr:rowOff>
    </xdr:from>
    <xdr:to>
      <xdr:col>67</xdr:col>
      <xdr:colOff>101600</xdr:colOff>
      <xdr:row>99</xdr:row>
      <xdr:rowOff>111153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102280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11627</xdr:rowOff>
    </xdr:from>
    <xdr:to>
      <xdr:col>116</xdr:col>
      <xdr:colOff>63500</xdr:colOff>
      <xdr:row>54</xdr:row>
      <xdr:rowOff>11932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8584127"/>
          <a:ext cx="838200" cy="6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11932</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270232"/>
          <a:ext cx="889000" cy="88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132277</xdr:rowOff>
    </xdr:from>
    <xdr:to>
      <xdr:col>116</xdr:col>
      <xdr:colOff>114300</xdr:colOff>
      <xdr:row>50</xdr:row>
      <xdr:rowOff>62427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85304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4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132582</xdr:rowOff>
    </xdr:from>
    <xdr:to>
      <xdr:col>112</xdr:col>
      <xdr:colOff>38100</xdr:colOff>
      <xdr:row>54</xdr:row>
      <xdr:rowOff>62732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79259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89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163654</xdr:rowOff>
    </xdr:from>
    <xdr:to>
      <xdr:col>116</xdr:col>
      <xdr:colOff>63500</xdr:colOff>
      <xdr:row>79</xdr:row>
      <xdr:rowOff>31899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22404"/>
          <a:ext cx="838200" cy="5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31899</xdr:rowOff>
    </xdr:from>
    <xdr:to>
      <xdr:col>111</xdr:col>
      <xdr:colOff>177800</xdr:colOff>
      <xdr:row>79</xdr:row>
      <xdr:rowOff>84575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76449"/>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84575</xdr:rowOff>
    </xdr:from>
    <xdr:to>
      <xdr:col>107</xdr:col>
      <xdr:colOff>50800</xdr:colOff>
      <xdr:row>79</xdr:row>
      <xdr:rowOff>104953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629125"/>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34511</xdr:rowOff>
    </xdr:from>
    <xdr:to>
      <xdr:col>102</xdr:col>
      <xdr:colOff>114300</xdr:colOff>
      <xdr:row>79</xdr:row>
      <xdr:rowOff>104953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407611"/>
          <a:ext cx="889000" cy="2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112854</xdr:rowOff>
    </xdr:from>
    <xdr:to>
      <xdr:col>116</xdr:col>
      <xdr:colOff>114300</xdr:colOff>
      <xdr:row>76</xdr:row>
      <xdr:rowOff>43005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716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135731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152549</xdr:rowOff>
    </xdr:from>
    <xdr:to>
      <xdr:col>112</xdr:col>
      <xdr:colOff>38100</xdr:colOff>
      <xdr:row>79</xdr:row>
      <xdr:rowOff>82699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5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73826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6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33775</xdr:rowOff>
    </xdr:from>
    <xdr:to>
      <xdr:col>107</xdr:col>
      <xdr:colOff>101600</xdr:colOff>
      <xdr:row>79</xdr:row>
      <xdr:rowOff>135375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126502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6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54153</xdr:rowOff>
    </xdr:from>
    <xdr:to>
      <xdr:col>102</xdr:col>
      <xdr:colOff>165100</xdr:colOff>
      <xdr:row>79</xdr:row>
      <xdr:rowOff>155753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5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146880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6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155161</xdr:rowOff>
    </xdr:from>
    <xdr:to>
      <xdr:col>98</xdr:col>
      <xdr:colOff>38100</xdr:colOff>
      <xdr:row>78</xdr:row>
      <xdr:rowOff>85311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76438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普通建設事業費において、平成３０年度より実施している駅周辺整備により全国平均・奈良県平均を上回っている。令和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年度は普通建設事業費自体は昨年度と</a:t>
          </a:r>
          <a:r>
            <a:rPr lang="ja-JP" altLang="en-US" sz="1100" b="0" i="0" baseline="0">
              <a:solidFill>
                <a:schemeClr val="dk1"/>
              </a:solidFill>
              <a:effectLst/>
              <a:latin typeface="+mn-lt"/>
              <a:ea typeface="+mn-ea"/>
              <a:cs typeface="+mn-cs"/>
            </a:rPr>
            <a:t>比べ用地取得費が減少したことに伴い、減少した。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積立金については駅周辺整備の財源である、まちづくり基金の積み増し額の増加や、起債残高圧縮のために減債基金の積み増し額の増加により、昨年度のおよそ</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倍となっている。貸付金については、</a:t>
          </a:r>
          <a:r>
            <a:rPr lang="ja-JP" altLang="en-US" sz="1100" b="0" i="0" baseline="0">
              <a:solidFill>
                <a:schemeClr val="dk1"/>
              </a:solidFill>
              <a:effectLst/>
              <a:latin typeface="+mn-lt"/>
              <a:ea typeface="+mn-ea"/>
              <a:cs typeface="+mn-cs"/>
            </a:rPr>
            <a:t>昨年度と同様、</a:t>
          </a:r>
          <a:r>
            <a:rPr lang="ja-JP" altLang="ja-JP" sz="1100" b="0" i="0" baseline="0">
              <a:solidFill>
                <a:schemeClr val="dk1"/>
              </a:solidFill>
              <a:effectLst/>
              <a:latin typeface="+mn-lt"/>
              <a:ea typeface="+mn-ea"/>
              <a:cs typeface="+mn-cs"/>
            </a:rPr>
            <a:t>工業ゾーン形成事業に関連して土地開発公社への貸付を行ったため、増加した。</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今後、駅周辺整備事業や工業ゾーン形成事業等における普通建設事業費や、高齢化による扶助費等の増加が見込まれるため、より一層の経費削減や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8,462
8,284
5.93
7,219,535
6,917,349
248,600
2,695,773
4,754,185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67691</xdr:rowOff>
    </xdr:from>
    <xdr:to>
      <xdr:col>24</xdr:col>
      <xdr:colOff>63500</xdr:colOff>
      <xdr:row>35</xdr:row>
      <xdr:rowOff>146748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8441"/>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37783</xdr:rowOff>
    </xdr:from>
    <xdr:to>
      <xdr:col>19</xdr:col>
      <xdr:colOff>177800</xdr:colOff>
      <xdr:row>35</xdr:row>
      <xdr:rowOff>67691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853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22542</xdr:rowOff>
    </xdr:from>
    <xdr:to>
      <xdr:col>15</xdr:col>
      <xdr:colOff>50800</xdr:colOff>
      <xdr:row>35</xdr:row>
      <xdr:rowOff>37783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3292"/>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22542</xdr:rowOff>
    </xdr:from>
    <xdr:to>
      <xdr:col>10</xdr:col>
      <xdr:colOff>114300</xdr:colOff>
      <xdr:row>35</xdr:row>
      <xdr:rowOff>65596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3292"/>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74375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xdr:rowOff>
    </xdr:from>
    <xdr:to>
      <xdr:col>20</xdr:col>
      <xdr:colOff>38100</xdr:colOff>
      <xdr:row>35</xdr:row>
      <xdr:rowOff>118491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109618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158433</xdr:rowOff>
    </xdr:from>
    <xdr:to>
      <xdr:col>15</xdr:col>
      <xdr:colOff>101600</xdr:colOff>
      <xdr:row>35</xdr:row>
      <xdr:rowOff>88583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79710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143192</xdr:rowOff>
    </xdr:from>
    <xdr:to>
      <xdr:col>10</xdr:col>
      <xdr:colOff>165100</xdr:colOff>
      <xdr:row>35</xdr:row>
      <xdr:rowOff>73342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89869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14796</xdr:rowOff>
    </xdr:from>
    <xdr:to>
      <xdr:col>6</xdr:col>
      <xdr:colOff>38100</xdr:colOff>
      <xdr:row>35</xdr:row>
      <xdr:rowOff>116396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132923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57784</xdr:rowOff>
    </xdr:from>
    <xdr:to>
      <xdr:col>24</xdr:col>
      <xdr:colOff>63500</xdr:colOff>
      <xdr:row>58</xdr:row>
      <xdr:rowOff>50951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0434"/>
          <a:ext cx="838200" cy="1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50951</xdr:rowOff>
    </xdr:from>
    <xdr:to>
      <xdr:col>19</xdr:col>
      <xdr:colOff>177800</xdr:colOff>
      <xdr:row>58</xdr:row>
      <xdr:rowOff>162530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5051"/>
          <a:ext cx="8890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162530</xdr:rowOff>
    </xdr:from>
    <xdr:to>
      <xdr:col>15</xdr:col>
      <xdr:colOff>50800</xdr:colOff>
      <xdr:row>59</xdr:row>
      <xdr:rowOff>4425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06630"/>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142197</xdr:rowOff>
    </xdr:from>
    <xdr:to>
      <xdr:col>10</xdr:col>
      <xdr:colOff>114300</xdr:colOff>
      <xdr:row>59</xdr:row>
      <xdr:rowOff>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6297"/>
          <a:ext cx="889000" cy="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6984</xdr:rowOff>
    </xdr:from>
    <xdr:to>
      <xdr:col>24</xdr:col>
      <xdr:colOff>114300</xdr:colOff>
      <xdr:row>57</xdr:row>
      <xdr:rowOff>108584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156861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xdr:rowOff>
    </xdr:from>
    <xdr:to>
      <xdr:col>20</xdr:col>
      <xdr:colOff>38100</xdr:colOff>
      <xdr:row>58</xdr:row>
      <xdr:rowOff>101751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92878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3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111730</xdr:rowOff>
    </xdr:from>
    <xdr:to>
      <xdr:col>15</xdr:col>
      <xdr:colOff>101600</xdr:colOff>
      <xdr:row>59</xdr:row>
      <xdr:rowOff>41880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33007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125075</xdr:rowOff>
    </xdr:from>
    <xdr:to>
      <xdr:col>10</xdr:col>
      <xdr:colOff>165100</xdr:colOff>
      <xdr:row>59</xdr:row>
      <xdr:rowOff>55225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91397</xdr:rowOff>
    </xdr:from>
    <xdr:to>
      <xdr:col>6</xdr:col>
      <xdr:colOff>38100</xdr:colOff>
      <xdr:row>59</xdr:row>
      <xdr:rowOff>21547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12674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5976</xdr:rowOff>
    </xdr:from>
    <xdr:to>
      <xdr:col>24</xdr:col>
      <xdr:colOff>63500</xdr:colOff>
      <xdr:row>77</xdr:row>
      <xdr:rowOff>76653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7626"/>
          <a:ext cx="838200" cy="7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76653</xdr:rowOff>
    </xdr:from>
    <xdr:to>
      <xdr:col>19</xdr:col>
      <xdr:colOff>177800</xdr:colOff>
      <xdr:row>77</xdr:row>
      <xdr:rowOff>151343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8303"/>
          <a:ext cx="889000" cy="7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151343</xdr:rowOff>
    </xdr:from>
    <xdr:to>
      <xdr:col>15</xdr:col>
      <xdr:colOff>50800</xdr:colOff>
      <xdr:row>78</xdr:row>
      <xdr:rowOff>3339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2993"/>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61709</xdr:rowOff>
    </xdr:from>
    <xdr:to>
      <xdr:col>10</xdr:col>
      <xdr:colOff>114300</xdr:colOff>
      <xdr:row>78</xdr:row>
      <xdr:rowOff>3339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3359"/>
          <a:ext cx="889000" cy="1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126626</xdr:rowOff>
    </xdr:from>
    <xdr:to>
      <xdr:col>24</xdr:col>
      <xdr:colOff>114300</xdr:colOff>
      <xdr:row>77</xdr:row>
      <xdr:rowOff>56776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105053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25853</xdr:rowOff>
    </xdr:from>
    <xdr:to>
      <xdr:col>20</xdr:col>
      <xdr:colOff>38100</xdr:colOff>
      <xdr:row>77</xdr:row>
      <xdr:rowOff>127453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118580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100543</xdr:rowOff>
    </xdr:from>
    <xdr:to>
      <xdr:col>15</xdr:col>
      <xdr:colOff>101600</xdr:colOff>
      <xdr:row>78</xdr:row>
      <xdr:rowOff>30693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21820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123989</xdr:rowOff>
    </xdr:from>
    <xdr:to>
      <xdr:col>10</xdr:col>
      <xdr:colOff>165100</xdr:colOff>
      <xdr:row>78</xdr:row>
      <xdr:rowOff>54139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45266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10909</xdr:rowOff>
    </xdr:from>
    <xdr:to>
      <xdr:col>6</xdr:col>
      <xdr:colOff>38100</xdr:colOff>
      <xdr:row>77</xdr:row>
      <xdr:rowOff>112509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103636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149661</xdr:rowOff>
    </xdr:from>
    <xdr:to>
      <xdr:col>24</xdr:col>
      <xdr:colOff>63500</xdr:colOff>
      <xdr:row>98</xdr:row>
      <xdr:rowOff>158815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1761"/>
          <a:ext cx="8382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158815</xdr:rowOff>
    </xdr:from>
    <xdr:to>
      <xdr:col>19</xdr:col>
      <xdr:colOff>177800</xdr:colOff>
      <xdr:row>98</xdr:row>
      <xdr:rowOff>160905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091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155685</xdr:rowOff>
    </xdr:from>
    <xdr:to>
      <xdr:col>15</xdr:col>
      <xdr:colOff>50800</xdr:colOff>
      <xdr:row>98</xdr:row>
      <xdr:rowOff>160905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5778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155685</xdr:rowOff>
    </xdr:from>
    <xdr:to>
      <xdr:col>10</xdr:col>
      <xdr:colOff>114300</xdr:colOff>
      <xdr:row>98</xdr:row>
      <xdr:rowOff>159341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7785"/>
          <a:ext cx="8890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98861</xdr:rowOff>
    </xdr:from>
    <xdr:to>
      <xdr:col>24</xdr:col>
      <xdr:colOff>114300</xdr:colOff>
      <xdr:row>99</xdr:row>
      <xdr:rowOff>29011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13788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108015</xdr:rowOff>
    </xdr:from>
    <xdr:to>
      <xdr:col>20</xdr:col>
      <xdr:colOff>38100</xdr:colOff>
      <xdr:row>99</xdr:row>
      <xdr:rowOff>38165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29292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110105</xdr:rowOff>
    </xdr:from>
    <xdr:to>
      <xdr:col>15</xdr:col>
      <xdr:colOff>101600</xdr:colOff>
      <xdr:row>99</xdr:row>
      <xdr:rowOff>40255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104885</xdr:rowOff>
    </xdr:from>
    <xdr:to>
      <xdr:col>10</xdr:col>
      <xdr:colOff>165100</xdr:colOff>
      <xdr:row>99</xdr:row>
      <xdr:rowOff>35035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26162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108541</xdr:rowOff>
    </xdr:from>
    <xdr:to>
      <xdr:col>6</xdr:col>
      <xdr:colOff>38100</xdr:colOff>
      <xdr:row>99</xdr:row>
      <xdr:rowOff>38691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29818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19456</xdr:rowOff>
    </xdr:from>
    <xdr:to>
      <xdr:col>55</xdr:col>
      <xdr:colOff>0</xdr:colOff>
      <xdr:row>59</xdr:row>
      <xdr:rowOff>24562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5006"/>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117008</xdr:rowOff>
    </xdr:from>
    <xdr:to>
      <xdr:col>50</xdr:col>
      <xdr:colOff>114300</xdr:colOff>
      <xdr:row>59</xdr:row>
      <xdr:rowOff>24562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61108"/>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117008</xdr:rowOff>
    </xdr:from>
    <xdr:to>
      <xdr:col>45</xdr:col>
      <xdr:colOff>177800</xdr:colOff>
      <xdr:row>59</xdr:row>
      <xdr:rowOff>15060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61108"/>
          <a:ext cx="889000" cy="6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15060</xdr:rowOff>
    </xdr:from>
    <xdr:to>
      <xdr:col>41</xdr:col>
      <xdr:colOff>50800</xdr:colOff>
      <xdr:row>59</xdr:row>
      <xdr:rowOff>21308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3061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140106</xdr:rowOff>
    </xdr:from>
    <xdr:to>
      <xdr:col>55</xdr:col>
      <xdr:colOff>50800</xdr:colOff>
      <xdr:row>59</xdr:row>
      <xdr:rowOff>70256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55033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145212</xdr:rowOff>
    </xdr:from>
    <xdr:to>
      <xdr:col>50</xdr:col>
      <xdr:colOff>165100</xdr:colOff>
      <xdr:row>59</xdr:row>
      <xdr:rowOff>75362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66489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66208</xdr:rowOff>
    </xdr:from>
    <xdr:to>
      <xdr:col>46</xdr:col>
      <xdr:colOff>38100</xdr:colOff>
      <xdr:row>58</xdr:row>
      <xdr:rowOff>167808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158935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135710</xdr:rowOff>
    </xdr:from>
    <xdr:to>
      <xdr:col>41</xdr:col>
      <xdr:colOff>101600</xdr:colOff>
      <xdr:row>59</xdr:row>
      <xdr:rowOff>65860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56987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141958</xdr:rowOff>
    </xdr:from>
    <xdr:to>
      <xdr:col>36</xdr:col>
      <xdr:colOff>165100</xdr:colOff>
      <xdr:row>59</xdr:row>
      <xdr:rowOff>72108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63235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60833</xdr:rowOff>
    </xdr:from>
    <xdr:to>
      <xdr:col>55</xdr:col>
      <xdr:colOff>0</xdr:colOff>
      <xdr:row>78</xdr:row>
      <xdr:rowOff>113086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91033"/>
          <a:ext cx="838200" cy="39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108922</xdr:rowOff>
    </xdr:from>
    <xdr:to>
      <xdr:col>50</xdr:col>
      <xdr:colOff>114300</xdr:colOff>
      <xdr:row>78</xdr:row>
      <xdr:rowOff>113086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2022"/>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108922</xdr:rowOff>
    </xdr:from>
    <xdr:to>
      <xdr:col>45</xdr:col>
      <xdr:colOff>177800</xdr:colOff>
      <xdr:row>78</xdr:row>
      <xdr:rowOff>121952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202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121952</xdr:rowOff>
    </xdr:from>
    <xdr:to>
      <xdr:col>41</xdr:col>
      <xdr:colOff>50800</xdr:colOff>
      <xdr:row>78</xdr:row>
      <xdr:rowOff>124887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5052"/>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10033</xdr:rowOff>
    </xdr:from>
    <xdr:to>
      <xdr:col>55</xdr:col>
      <xdr:colOff>50800</xdr:colOff>
      <xdr:row>76</xdr:row>
      <xdr:rowOff>111633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32910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9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62286</xdr:rowOff>
    </xdr:from>
    <xdr:to>
      <xdr:col>50</xdr:col>
      <xdr:colOff>165100</xdr:colOff>
      <xdr:row>78</xdr:row>
      <xdr:rowOff>163886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155013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58122</xdr:rowOff>
    </xdr:from>
    <xdr:to>
      <xdr:col>46</xdr:col>
      <xdr:colOff>38100</xdr:colOff>
      <xdr:row>78</xdr:row>
      <xdr:rowOff>159722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150849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71152</xdr:rowOff>
    </xdr:from>
    <xdr:to>
      <xdr:col>41</xdr:col>
      <xdr:colOff>101600</xdr:colOff>
      <xdr:row>79</xdr:row>
      <xdr:rowOff>1302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74087</xdr:rowOff>
    </xdr:from>
    <xdr:to>
      <xdr:col>36</xdr:col>
      <xdr:colOff>165100</xdr:colOff>
      <xdr:row>79</xdr:row>
      <xdr:rowOff>4237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166814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61049</xdr:rowOff>
    </xdr:from>
    <xdr:to>
      <xdr:col>55</xdr:col>
      <xdr:colOff>0</xdr:colOff>
      <xdr:row>96</xdr:row>
      <xdr:rowOff>64909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48799"/>
          <a:ext cx="838200" cy="1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64909</xdr:rowOff>
    </xdr:from>
    <xdr:to>
      <xdr:col>50</xdr:col>
      <xdr:colOff>114300</xdr:colOff>
      <xdr:row>96</xdr:row>
      <xdr:rowOff>145481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24109"/>
          <a:ext cx="889000" cy="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145481</xdr:rowOff>
    </xdr:from>
    <xdr:to>
      <xdr:col>45</xdr:col>
      <xdr:colOff>177800</xdr:colOff>
      <xdr:row>97</xdr:row>
      <xdr:rowOff>83020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4681"/>
          <a:ext cx="889000" cy="10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83020</xdr:rowOff>
    </xdr:from>
    <xdr:to>
      <xdr:col>41</xdr:col>
      <xdr:colOff>50800</xdr:colOff>
      <xdr:row>97</xdr:row>
      <xdr:rowOff>125521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13670"/>
          <a:ext cx="889000" cy="4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10249</xdr:rowOff>
    </xdr:from>
    <xdr:to>
      <xdr:col>55</xdr:col>
      <xdr:colOff>50800</xdr:colOff>
      <xdr:row>95</xdr:row>
      <xdr:rowOff>111849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33126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14109</xdr:rowOff>
    </xdr:from>
    <xdr:to>
      <xdr:col>50</xdr:col>
      <xdr:colOff>165100</xdr:colOff>
      <xdr:row>96</xdr:row>
      <xdr:rowOff>115709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106836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94681</xdr:rowOff>
    </xdr:from>
    <xdr:to>
      <xdr:col>46</xdr:col>
      <xdr:colOff>38100</xdr:colOff>
      <xdr:row>97</xdr:row>
      <xdr:rowOff>24831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32220</xdr:rowOff>
    </xdr:from>
    <xdr:to>
      <xdr:col>41</xdr:col>
      <xdr:colOff>101600</xdr:colOff>
      <xdr:row>97</xdr:row>
      <xdr:rowOff>133820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74721</xdr:rowOff>
    </xdr:from>
    <xdr:to>
      <xdr:col>36</xdr:col>
      <xdr:colOff>165100</xdr:colOff>
      <xdr:row>98</xdr:row>
      <xdr:rowOff>4871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167448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68548</xdr:rowOff>
    </xdr:from>
    <xdr:to>
      <xdr:col>85</xdr:col>
      <xdr:colOff>127000</xdr:colOff>
      <xdr:row>39</xdr:row>
      <xdr:rowOff>1073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12198"/>
          <a:ext cx="838200" cy="2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68548</xdr:rowOff>
    </xdr:from>
    <xdr:to>
      <xdr:col>81</xdr:col>
      <xdr:colOff>50800</xdr:colOff>
      <xdr:row>38</xdr:row>
      <xdr:rowOff>57862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2198"/>
          <a:ext cx="889000" cy="1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57862</xdr:rowOff>
    </xdr:from>
    <xdr:to>
      <xdr:col>76</xdr:col>
      <xdr:colOff>114300</xdr:colOff>
      <xdr:row>39</xdr:row>
      <xdr:rowOff>19228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72962"/>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111163</xdr:rowOff>
    </xdr:from>
    <xdr:to>
      <xdr:col>71</xdr:col>
      <xdr:colOff>177800</xdr:colOff>
      <xdr:row>39</xdr:row>
      <xdr:rowOff>19228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2626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121723</xdr:rowOff>
    </xdr:from>
    <xdr:to>
      <xdr:col>85</xdr:col>
      <xdr:colOff>177800</xdr:colOff>
      <xdr:row>39</xdr:row>
      <xdr:rowOff>51873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36650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17748</xdr:rowOff>
    </xdr:from>
    <xdr:to>
      <xdr:col>81</xdr:col>
      <xdr:colOff>101600</xdr:colOff>
      <xdr:row>37</xdr:row>
      <xdr:rowOff>119348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135875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7062</xdr:rowOff>
    </xdr:from>
    <xdr:to>
      <xdr:col>76</xdr:col>
      <xdr:colOff>165100</xdr:colOff>
      <xdr:row>38</xdr:row>
      <xdr:rowOff>108662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99789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139878</xdr:rowOff>
    </xdr:from>
    <xdr:to>
      <xdr:col>72</xdr:col>
      <xdr:colOff>38100</xdr:colOff>
      <xdr:row>39</xdr:row>
      <xdr:rowOff>70028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61155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60363</xdr:rowOff>
    </xdr:from>
    <xdr:to>
      <xdr:col>67</xdr:col>
      <xdr:colOff>101600</xdr:colOff>
      <xdr:row>38</xdr:row>
      <xdr:rowOff>161963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153090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112588</xdr:rowOff>
    </xdr:from>
    <xdr:to>
      <xdr:col>85</xdr:col>
      <xdr:colOff>127000</xdr:colOff>
      <xdr:row>56</xdr:row>
      <xdr:rowOff>143806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13788"/>
          <a:ext cx="838200" cy="3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54885</xdr:rowOff>
    </xdr:from>
    <xdr:to>
      <xdr:col>81</xdr:col>
      <xdr:colOff>50800</xdr:colOff>
      <xdr:row>56</xdr:row>
      <xdr:rowOff>143806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56085"/>
          <a:ext cx="889000" cy="8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54885</xdr:rowOff>
    </xdr:from>
    <xdr:to>
      <xdr:col>76</xdr:col>
      <xdr:colOff>114300</xdr:colOff>
      <xdr:row>56</xdr:row>
      <xdr:rowOff>72962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56085"/>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72962</xdr:rowOff>
    </xdr:from>
    <xdr:to>
      <xdr:col>71</xdr:col>
      <xdr:colOff>177800</xdr:colOff>
      <xdr:row>57</xdr:row>
      <xdr:rowOff>68318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74162"/>
          <a:ext cx="889000" cy="1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61788</xdr:rowOff>
    </xdr:from>
    <xdr:to>
      <xdr:col>85</xdr:col>
      <xdr:colOff>177800</xdr:colOff>
      <xdr:row>56</xdr:row>
      <xdr:rowOff>163388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6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40215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93006</xdr:rowOff>
    </xdr:from>
    <xdr:to>
      <xdr:col>81</xdr:col>
      <xdr:colOff>101600</xdr:colOff>
      <xdr:row>57</xdr:row>
      <xdr:rowOff>23156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14283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8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4085</xdr:rowOff>
    </xdr:from>
    <xdr:to>
      <xdr:col>76</xdr:col>
      <xdr:colOff>165100</xdr:colOff>
      <xdr:row>56</xdr:row>
      <xdr:rowOff>105685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122212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22162</xdr:rowOff>
    </xdr:from>
    <xdr:to>
      <xdr:col>72</xdr:col>
      <xdr:colOff>38100</xdr:colOff>
      <xdr:row>56</xdr:row>
      <xdr:rowOff>123762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140289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17518</xdr:rowOff>
    </xdr:from>
    <xdr:to>
      <xdr:col>67</xdr:col>
      <xdr:colOff>101600</xdr:colOff>
      <xdr:row>57</xdr:row>
      <xdr:rowOff>119118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110245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121952</xdr:rowOff>
    </xdr:from>
    <xdr:to>
      <xdr:col>85</xdr:col>
      <xdr:colOff>127000</xdr:colOff>
      <xdr:row>97</xdr:row>
      <xdr:rowOff>92280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1152"/>
          <a:ext cx="8382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92270</xdr:rowOff>
    </xdr:from>
    <xdr:to>
      <xdr:col>81</xdr:col>
      <xdr:colOff>50800</xdr:colOff>
      <xdr:row>97</xdr:row>
      <xdr:rowOff>92280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2292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75509</xdr:rowOff>
    </xdr:from>
    <xdr:to>
      <xdr:col>76</xdr:col>
      <xdr:colOff>114300</xdr:colOff>
      <xdr:row>97</xdr:row>
      <xdr:rowOff>92270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06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75509</xdr:rowOff>
    </xdr:from>
    <xdr:to>
      <xdr:col>71</xdr:col>
      <xdr:colOff>177800</xdr:colOff>
      <xdr:row>97</xdr:row>
      <xdr:rowOff>96586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06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71152</xdr:rowOff>
    </xdr:from>
    <xdr:to>
      <xdr:col>85</xdr:col>
      <xdr:colOff>177800</xdr:colOff>
      <xdr:row>97</xdr:row>
      <xdr:rowOff>1302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94029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41480</xdr:rowOff>
    </xdr:from>
    <xdr:to>
      <xdr:col>81</xdr:col>
      <xdr:colOff>101600</xdr:colOff>
      <xdr:row>97</xdr:row>
      <xdr:rowOff>143080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134207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41470</xdr:rowOff>
    </xdr:from>
    <xdr:to>
      <xdr:col>76</xdr:col>
      <xdr:colOff>165100</xdr:colOff>
      <xdr:row>97</xdr:row>
      <xdr:rowOff>143070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24709</xdr:rowOff>
    </xdr:from>
    <xdr:to>
      <xdr:col>72</xdr:col>
      <xdr:colOff>38100</xdr:colOff>
      <xdr:row>97</xdr:row>
      <xdr:rowOff>126309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117436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45786</xdr:rowOff>
    </xdr:from>
    <xdr:to>
      <xdr:col>67</xdr:col>
      <xdr:colOff>101600</xdr:colOff>
      <xdr:row>97</xdr:row>
      <xdr:rowOff>147386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138513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総務費における増加は、まちづくり基金と減債基金の積立額の増加が要因となっている。今後も大規模事業に備えてまちづくり基金や減債基金の積み立ては随時実施していく。</a:t>
          </a:r>
          <a:r>
            <a:rPr kumimoji="1" lang="ja-JP" altLang="en-US" sz="1100">
              <a:solidFill>
                <a:schemeClr val="dk1"/>
              </a:solidFill>
              <a:effectLst/>
              <a:latin typeface="+mn-lt"/>
              <a:ea typeface="+mn-ea"/>
              <a:cs typeface="+mn-cs"/>
            </a:rPr>
            <a:t>商工費における増加は、土地開発公社への貸付金が要因となっている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土木費については、駅周辺整備事業や</a:t>
          </a:r>
          <a:r>
            <a:rPr lang="ja-JP" altLang="en-US" sz="1100" b="0" i="0" baseline="0">
              <a:solidFill>
                <a:schemeClr val="dk1"/>
              </a:solidFill>
              <a:effectLst/>
              <a:latin typeface="+mn-lt"/>
              <a:ea typeface="+mn-ea"/>
              <a:cs typeface="+mn-cs"/>
            </a:rPr>
            <a:t>道路舗装工事</a:t>
          </a:r>
          <a:r>
            <a:rPr lang="ja-JP" altLang="ja-JP" sz="1100" b="0" i="0" baseline="0">
              <a:solidFill>
                <a:schemeClr val="dk1"/>
              </a:solidFill>
              <a:effectLst/>
              <a:latin typeface="+mn-lt"/>
              <a:ea typeface="+mn-ea"/>
              <a:cs typeface="+mn-cs"/>
            </a:rPr>
            <a:t>により増加。</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消防費は、平成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年度より実施していたデジタル防災無線整備事業</a:t>
          </a:r>
          <a:r>
            <a:rPr lang="ja-JP" altLang="en-US" sz="1100" b="0" i="0" baseline="0">
              <a:solidFill>
                <a:schemeClr val="dk1"/>
              </a:solidFill>
              <a:effectLst/>
              <a:latin typeface="+mn-lt"/>
              <a:ea typeface="+mn-ea"/>
              <a:cs typeface="+mn-cs"/>
            </a:rPr>
            <a:t>が完了したことで、昨年度より大きく減少した</a:t>
          </a:r>
          <a:r>
            <a:rPr lang="ja-JP" altLang="ja-JP" sz="1100" b="0" i="0" baseline="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公債費については繰上償還を実施したことにより、増加となった</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駅周辺整備事業や工業ゾーン形成事業等の</a:t>
          </a:r>
          <a:r>
            <a:rPr lang="ja-JP" altLang="ja-JP" sz="1100" b="0" i="0" baseline="0">
              <a:solidFill>
                <a:schemeClr val="dk1"/>
              </a:solidFill>
              <a:effectLst/>
              <a:latin typeface="+mn-lt"/>
              <a:ea typeface="+mn-ea"/>
              <a:cs typeface="+mn-cs"/>
            </a:rPr>
            <a:t>大規模事業が継続されていく中で、可能な限り補助や起債を有効に活用し、経費の抑制に努める。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財政調整基金は平成２７年度より取崩しを行っておらず、運用利息の積立てにより増加している。標準財政規模に対する実質収支額は昨年度が１</a:t>
          </a:r>
          <a:r>
            <a:rPr lang="ja-JP" altLang="en-US" sz="1000" b="0" i="0" baseline="0">
              <a:solidFill>
                <a:schemeClr val="dk1"/>
              </a:solidFill>
              <a:effectLst/>
              <a:latin typeface="+mn-lt"/>
              <a:ea typeface="+mn-ea"/>
              <a:cs typeface="+mn-cs"/>
            </a:rPr>
            <a:t>６</a:t>
          </a:r>
          <a:r>
            <a:rPr lang="ja-JP" altLang="ja-JP" sz="1000" b="0" i="0" baseline="0">
              <a:solidFill>
                <a:schemeClr val="dk1"/>
              </a:solidFill>
              <a:effectLst/>
              <a:latin typeface="+mn-lt"/>
              <a:ea typeface="+mn-ea"/>
              <a:cs typeface="+mn-cs"/>
            </a:rPr>
            <a:t>．９</a:t>
          </a:r>
          <a:r>
            <a:rPr lang="ja-JP" altLang="en-US" sz="1000" b="0" i="0" baseline="0">
              <a:solidFill>
                <a:schemeClr val="dk1"/>
              </a:solidFill>
              <a:effectLst/>
              <a:latin typeface="+mn-lt"/>
              <a:ea typeface="+mn-ea"/>
              <a:cs typeface="+mn-cs"/>
            </a:rPr>
            <a:t>９</a:t>
          </a:r>
          <a:r>
            <a:rPr lang="ja-JP" altLang="ja-JP" sz="1000" b="0" i="0" baseline="0">
              <a:solidFill>
                <a:schemeClr val="dk1"/>
              </a:solidFill>
              <a:effectLst/>
              <a:latin typeface="+mn-lt"/>
              <a:ea typeface="+mn-ea"/>
              <a:cs typeface="+mn-cs"/>
            </a:rPr>
            <a:t>％であったが、令和</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年度は</a:t>
          </a:r>
          <a:r>
            <a:rPr lang="ja-JP" altLang="en-US" sz="1000" b="0" i="0" baseline="0">
              <a:solidFill>
                <a:schemeClr val="dk1"/>
              </a:solidFill>
              <a:effectLst/>
              <a:latin typeface="+mn-lt"/>
              <a:ea typeface="+mn-ea"/>
              <a:cs typeface="+mn-cs"/>
            </a:rPr>
            <a:t>法人住民税等地方税の歳入額減少</a:t>
          </a:r>
          <a:r>
            <a:rPr lang="ja-JP" altLang="ja-JP" sz="1000" b="0" i="0" baseline="0">
              <a:solidFill>
                <a:schemeClr val="dk1"/>
              </a:solidFill>
              <a:effectLst/>
              <a:latin typeface="+mn-lt"/>
              <a:ea typeface="+mn-ea"/>
              <a:cs typeface="+mn-cs"/>
            </a:rPr>
            <a:t>もあり、</a:t>
          </a:r>
          <a:r>
            <a:rPr lang="ja-JP" altLang="en-US" sz="1000" b="0" i="0" baseline="0">
              <a:solidFill>
                <a:schemeClr val="dk1"/>
              </a:solidFill>
              <a:effectLst/>
              <a:latin typeface="+mn-lt"/>
              <a:ea typeface="+mn-ea"/>
              <a:cs typeface="+mn-cs"/>
            </a:rPr>
            <a:t>９</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２２</a:t>
          </a:r>
          <a:r>
            <a:rPr lang="ja-JP" altLang="ja-JP" sz="1000" b="0" i="0" baseline="0">
              <a:solidFill>
                <a:schemeClr val="dk1"/>
              </a:solidFill>
              <a:effectLst/>
              <a:latin typeface="+mn-lt"/>
              <a:ea typeface="+mn-ea"/>
              <a:cs typeface="+mn-cs"/>
            </a:rPr>
            <a:t>％となった。標準財政規模に対する実質単年度収支は納税義務者の減少や小学校建設事業、社会保障経費の増加等により平成２６年度からの比率は低くなっている。令和</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年度は実質収支の</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により、単年度実質収支が</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したことから昨年度より</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７８</a:t>
          </a:r>
          <a:r>
            <a:rPr lang="ja-JP" altLang="ja-JP" sz="1000" b="0" i="0" baseline="0">
              <a:solidFill>
                <a:schemeClr val="dk1"/>
              </a:solidFill>
              <a:effectLst/>
              <a:latin typeface="+mn-lt"/>
              <a:ea typeface="+mn-ea"/>
              <a:cs typeface="+mn-cs"/>
            </a:rPr>
            <a:t>％の</a:t>
          </a:r>
          <a:r>
            <a:rPr lang="ja-JP" altLang="en-US" sz="1000" b="0" i="0" baseline="0">
              <a:solidFill>
                <a:schemeClr val="dk1"/>
              </a:solidFill>
              <a:effectLst/>
              <a:latin typeface="+mn-lt"/>
              <a:ea typeface="+mn-ea"/>
              <a:cs typeface="+mn-cs"/>
            </a:rPr>
            <a:t>減少</a:t>
          </a:r>
          <a:r>
            <a:rPr lang="ja-JP" altLang="ja-JP" sz="1000" b="0" i="0" baseline="0">
              <a:solidFill>
                <a:schemeClr val="dk1"/>
              </a:solidFill>
              <a:effectLst/>
              <a:latin typeface="+mn-lt"/>
              <a:ea typeface="+mn-ea"/>
              <a:cs typeface="+mn-cs"/>
            </a:rPr>
            <a:t>となった。今後も大規模事業が続くため、縁故債の繰上償還実施や基金への積み立てなどにより</a:t>
          </a:r>
          <a:r>
            <a:rPr kumimoji="1" lang="ja-JP" altLang="ja-JP" sz="1000" b="0" i="0" baseline="0">
              <a:solidFill>
                <a:schemeClr val="dk1"/>
              </a:solidFill>
              <a:effectLst/>
              <a:latin typeface="+mn-lt"/>
              <a:ea typeface="+mn-ea"/>
              <a:cs typeface="+mn-cs"/>
            </a:rPr>
            <a:t>、</a:t>
          </a:r>
          <a:r>
            <a:rPr kumimoji="1" lang="ja-JP" altLang="ja-JP" sz="1000">
              <a:solidFill>
                <a:schemeClr val="dk1"/>
              </a:solidFill>
              <a:effectLst/>
              <a:latin typeface="+mn-lt"/>
              <a:ea typeface="+mn-ea"/>
              <a:cs typeface="+mn-cs"/>
            </a:rPr>
            <a:t>財政健全化に向けた財政運営に努めていく。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平成２８年度のその他会計（赤字）については、地方公営企業法への移行により閉鎖した公共下水道事業特別会計である。その他会計（黒字）は閉鎖した介護サービス事業特別会計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0"/>
      <c r="DK3" s="180"/>
      <c r="DL3" s="180"/>
      <c r="DM3" s="180"/>
      <c r="DN3" s="180"/>
      <c r="DO3" s="180"/>
    </row>
    <row r="4" spans="1:119" ht="18.75" customHeight="1" x14ac:dyDescent="0.15">
      <c r="A4" s="181"/>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7219535</v>
      </c>
      <c r="BO4" s="433"/>
      <c r="BP4" s="433"/>
      <c r="BQ4" s="433"/>
      <c r="BR4" s="433"/>
      <c r="BS4" s="433"/>
      <c r="BT4" s="433"/>
      <c r="BU4" s="434"/>
      <c r="BV4" s="432">
        <v>5329302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9.1999999999999993</v>
      </c>
      <c r="CU4" s="439"/>
      <c r="CV4" s="439"/>
      <c r="CW4" s="439"/>
      <c r="CX4" s="439"/>
      <c r="CY4" s="439"/>
      <c r="CZ4" s="439"/>
      <c r="DA4" s="440"/>
      <c r="DB4" s="438">
        <v>17</v>
      </c>
      <c r="DC4" s="439"/>
      <c r="DD4" s="439"/>
      <c r="DE4" s="439"/>
      <c r="DF4" s="439"/>
      <c r="DG4" s="439"/>
      <c r="DH4" s="439"/>
      <c r="DI4" s="440"/>
      <c r="DJ4" s="180"/>
      <c r="DK4" s="180"/>
      <c r="DL4" s="180"/>
      <c r="DM4" s="180"/>
      <c r="DN4" s="180"/>
      <c r="DO4" s="180"/>
    </row>
    <row r="5" spans="1:119" ht="18.75" customHeight="1" x14ac:dyDescent="0.15">
      <c r="A5" s="181"/>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6917349</v>
      </c>
      <c r="BO5" s="470"/>
      <c r="BP5" s="470"/>
      <c r="BQ5" s="470"/>
      <c r="BR5" s="470"/>
      <c r="BS5" s="470"/>
      <c r="BT5" s="470"/>
      <c r="BU5" s="471"/>
      <c r="BV5" s="469">
        <v>4844885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85.7</v>
      </c>
      <c r="CU5" s="467"/>
      <c r="CV5" s="467"/>
      <c r="CW5" s="467"/>
      <c r="CX5" s="467"/>
      <c r="CY5" s="467"/>
      <c r="CZ5" s="467"/>
      <c r="DA5" s="468"/>
      <c r="DB5" s="466">
        <v>86.3</v>
      </c>
      <c r="DC5" s="467"/>
      <c r="DD5" s="467"/>
      <c r="DE5" s="467"/>
      <c r="DF5" s="467"/>
      <c r="DG5" s="467"/>
      <c r="DH5" s="467"/>
      <c r="DI5" s="468"/>
      <c r="DJ5" s="180"/>
      <c r="DK5" s="180"/>
      <c r="DL5" s="180"/>
      <c r="DM5" s="180"/>
      <c r="DN5" s="180"/>
      <c r="DO5" s="180"/>
    </row>
    <row r="6" spans="1:119" ht="18.75" customHeight="1" x14ac:dyDescent="0.15">
      <c r="A6" s="181"/>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302186</v>
      </c>
      <c r="BO6" s="470"/>
      <c r="BP6" s="470"/>
      <c r="BQ6" s="470"/>
      <c r="BR6" s="470"/>
      <c r="BS6" s="470"/>
      <c r="BT6" s="470"/>
      <c r="BU6" s="471"/>
      <c r="BV6" s="469">
        <v>484417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91.1</v>
      </c>
      <c r="CU6" s="507"/>
      <c r="CV6" s="507"/>
      <c r="CW6" s="507"/>
      <c r="CX6" s="507"/>
      <c r="CY6" s="507"/>
      <c r="CZ6" s="507"/>
      <c r="DA6" s="508"/>
      <c r="DB6" s="506">
        <v>90.1</v>
      </c>
      <c r="DC6" s="507"/>
      <c r="DD6" s="507"/>
      <c r="DE6" s="507"/>
      <c r="DF6" s="507"/>
      <c r="DG6" s="507"/>
      <c r="DH6" s="507"/>
      <c r="DI6" s="508"/>
      <c r="DJ6" s="180"/>
      <c r="DK6" s="180"/>
      <c r="DL6" s="180"/>
      <c r="DM6" s="180"/>
      <c r="DN6" s="180"/>
      <c r="DO6" s="180"/>
    </row>
    <row r="7" spans="1:119" ht="18.75" customHeight="1" x14ac:dyDescent="0.15">
      <c r="A7" s="181"/>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53586</v>
      </c>
      <c r="BO7" s="470"/>
      <c r="BP7" s="470"/>
      <c r="BQ7" s="470"/>
      <c r="BR7" s="470"/>
      <c r="BS7" s="470"/>
      <c r="BT7" s="470"/>
      <c r="BU7" s="471"/>
      <c r="BV7" s="469">
        <v>42353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2695773</v>
      </c>
      <c r="CU7" s="470"/>
      <c r="CV7" s="470"/>
      <c r="CW7" s="470"/>
      <c r="CX7" s="470"/>
      <c r="CY7" s="470"/>
      <c r="CZ7" s="470"/>
      <c r="DA7" s="471"/>
      <c r="DB7" s="469">
        <v>2601420</v>
      </c>
      <c r="DC7" s="470"/>
      <c r="DD7" s="470"/>
      <c r="DE7" s="470"/>
      <c r="DF7" s="470"/>
      <c r="DG7" s="470"/>
      <c r="DH7" s="470"/>
      <c r="DI7" s="471"/>
      <c r="DJ7" s="180"/>
      <c r="DK7" s="180"/>
      <c r="DL7" s="180"/>
      <c r="DM7" s="180"/>
      <c r="DN7" s="180"/>
      <c r="DO7" s="180"/>
    </row>
    <row r="8" spans="1:119" ht="18.75" customHeight="1" thickBot="1" x14ac:dyDescent="0.2">
      <c r="A8" s="181"/>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248600</v>
      </c>
      <c r="BO8" s="470"/>
      <c r="BP8" s="470"/>
      <c r="BQ8" s="470"/>
      <c r="BR8" s="470"/>
      <c r="BS8" s="470"/>
      <c r="BT8" s="470"/>
      <c r="BU8" s="471"/>
      <c r="BV8" s="469">
        <v>442064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0"/>
      <c r="DK8" s="180"/>
      <c r="DL8" s="180"/>
      <c r="DM8" s="180"/>
      <c r="DN8" s="180"/>
      <c r="DO8" s="180"/>
    </row>
    <row r="9" spans="1:119" ht="18.75" customHeight="1" thickBot="1" x14ac:dyDescent="0.2">
      <c r="A9" s="181"/>
      <c r="B9" s="463" t="s">
        <v>111</v>
      </c>
      <c r="C9" s="464"/>
      <c r="D9" s="464"/>
      <c r="E9" s="464"/>
      <c r="F9" s="464"/>
      <c r="G9" s="464"/>
      <c r="H9" s="464"/>
      <c r="I9" s="464"/>
      <c r="J9" s="464"/>
      <c r="K9" s="512"/>
      <c r="L9" s="513" t="s">
        <v>112</v>
      </c>
      <c r="M9" s="514"/>
      <c r="N9" s="514"/>
      <c r="O9" s="514"/>
      <c r="P9" s="514"/>
      <c r="Q9" s="515"/>
      <c r="R9" s="516">
        <v>8167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-193464</v>
      </c>
      <c r="BO9" s="470"/>
      <c r="BP9" s="470"/>
      <c r="BQ9" s="470"/>
      <c r="BR9" s="470"/>
      <c r="BS9" s="470"/>
      <c r="BT9" s="470"/>
      <c r="BU9" s="471"/>
      <c r="BV9" s="469">
        <v>85516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16.600000000000001</v>
      </c>
      <c r="CU9" s="467"/>
      <c r="CV9" s="467"/>
      <c r="CW9" s="467"/>
      <c r="CX9" s="467"/>
      <c r="CY9" s="467"/>
      <c r="CZ9" s="467"/>
      <c r="DA9" s="468"/>
      <c r="DB9" s="466">
        <v>11.6</v>
      </c>
      <c r="DC9" s="467"/>
      <c r="DD9" s="467"/>
      <c r="DE9" s="467"/>
      <c r="DF9" s="467"/>
      <c r="DG9" s="467"/>
      <c r="DH9" s="467"/>
      <c r="DI9" s="468"/>
      <c r="DJ9" s="180"/>
      <c r="DK9" s="180"/>
      <c r="DL9" s="180"/>
      <c r="DM9" s="180"/>
      <c r="DN9" s="180"/>
      <c r="DO9" s="180"/>
    </row>
    <row r="10" spans="1:119" ht="18.75" customHeight="1" thickBot="1" x14ac:dyDescent="0.2">
      <c r="A10" s="181"/>
      <c r="B10" s="463"/>
      <c r="C10" s="464"/>
      <c r="D10" s="464"/>
      <c r="E10" s="464"/>
      <c r="F10" s="464"/>
      <c r="G10" s="464"/>
      <c r="H10" s="464"/>
      <c r="I10" s="464"/>
      <c r="J10" s="464"/>
      <c r="K10" s="512"/>
      <c r="L10" s="519" t="s">
        <v>117</v>
      </c>
      <c r="M10" s="499"/>
      <c r="N10" s="499"/>
      <c r="O10" s="499"/>
      <c r="P10" s="499"/>
      <c r="Q10" s="500"/>
      <c r="R10" s="520">
        <v>8485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723</v>
      </c>
      <c r="BO10" s="470"/>
      <c r="BP10" s="470"/>
      <c r="BQ10" s="470"/>
      <c r="BR10" s="470"/>
      <c r="BS10" s="470"/>
      <c r="BT10" s="470"/>
      <c r="BU10" s="471"/>
      <c r="BV10" s="469">
        <v>1067</v>
      </c>
      <c r="BW10" s="470"/>
      <c r="BX10" s="470"/>
      <c r="BY10" s="470"/>
      <c r="BZ10" s="470"/>
      <c r="CA10" s="470"/>
      <c r="CB10" s="470"/>
      <c r="CC10" s="471"/>
      <c r="CD10" s="185" t="s">
        <v>120</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234649</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0"/>
      <c r="DK11" s="180"/>
      <c r="DL11" s="180"/>
      <c r="DM11" s="180"/>
      <c r="DN11" s="180"/>
      <c r="DO11" s="180"/>
    </row>
    <row r="12" spans="1:119" ht="18.75" customHeight="1" x14ac:dyDescent="0.15">
      <c r="A12" s="181"/>
      <c r="B12" s="529" t="s">
        <v>128</v>
      </c>
      <c r="C12" s="530"/>
      <c r="D12" s="530"/>
      <c r="E12" s="530"/>
      <c r="F12" s="530"/>
      <c r="G12" s="530"/>
      <c r="H12" s="530"/>
      <c r="I12" s="530"/>
      <c r="J12" s="530"/>
      <c r="K12" s="531"/>
      <c r="L12" s="538" t="s">
        <v>129</v>
      </c>
      <c r="M12" s="539"/>
      <c r="N12" s="539"/>
      <c r="O12" s="539"/>
      <c r="P12" s="539"/>
      <c r="Q12" s="540"/>
      <c r="R12" s="541">
        <v>8462</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0"/>
      <c r="DK12" s="180"/>
      <c r="DL12" s="180"/>
      <c r="DM12" s="180"/>
      <c r="DN12" s="180"/>
      <c r="DO12" s="180"/>
    </row>
    <row r="13" spans="1:119" ht="18.75" customHeight="1" x14ac:dyDescent="0.15">
      <c r="A13" s="181"/>
      <c r="B13" s="532"/>
      <c r="C13" s="533"/>
      <c r="D13" s="533"/>
      <c r="E13" s="533"/>
      <c r="F13" s="533"/>
      <c r="G13" s="533"/>
      <c r="H13" s="533"/>
      <c r="I13" s="533"/>
      <c r="J13" s="533"/>
      <c r="K13" s="534"/>
      <c r="L13" s="191"/>
      <c r="M13" s="560" t="s">
        <v>136</v>
      </c>
      <c r="N13" s="561"/>
      <c r="O13" s="561"/>
      <c r="P13" s="561"/>
      <c r="Q13" s="562"/>
      <c r="R13" s="553">
        <v>8284</v>
      </c>
      <c r="S13" s="554"/>
      <c r="T13" s="554"/>
      <c r="U13" s="554"/>
      <c r="V13" s="555"/>
      <c r="W13" s="485" t="s">
        <v>137</v>
      </c>
      <c r="X13" s="486"/>
      <c r="Y13" s="486"/>
      <c r="Z13" s="486"/>
      <c r="AA13" s="486"/>
      <c r="AB13" s="476"/>
      <c r="AC13" s="520">
        <v>75</v>
      </c>
      <c r="AD13" s="521"/>
      <c r="AE13" s="521"/>
      <c r="AF13" s="521"/>
      <c r="AG13" s="563"/>
      <c r="AH13" s="520">
        <v>87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41908</v>
      </c>
      <c r="BO13" s="470"/>
      <c r="BP13" s="470"/>
      <c r="BQ13" s="470"/>
      <c r="BR13" s="470"/>
      <c r="BS13" s="470"/>
      <c r="BT13" s="470"/>
      <c r="BU13" s="471"/>
      <c r="BV13" s="469">
        <v>86583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8.9</v>
      </c>
      <c r="DC13" s="467"/>
      <c r="DD13" s="467"/>
      <c r="DE13" s="467"/>
      <c r="DF13" s="467"/>
      <c r="DG13" s="467"/>
      <c r="DH13" s="467"/>
      <c r="DI13" s="468"/>
      <c r="DJ13" s="180"/>
      <c r="DK13" s="180"/>
      <c r="DL13" s="180"/>
      <c r="DM13" s="180"/>
      <c r="DN13" s="180"/>
      <c r="DO13" s="180"/>
    </row>
    <row r="14" spans="1:119" ht="18.75" customHeight="1" thickBot="1" x14ac:dyDescent="0.2">
      <c r="A14" s="181"/>
      <c r="B14" s="532"/>
      <c r="C14" s="533"/>
      <c r="D14" s="533"/>
      <c r="E14" s="533"/>
      <c r="F14" s="533"/>
      <c r="G14" s="533"/>
      <c r="H14" s="533"/>
      <c r="I14" s="533"/>
      <c r="J14" s="533"/>
      <c r="K14" s="534"/>
      <c r="L14" s="550" t="s">
        <v>142</v>
      </c>
      <c r="M14" s="551"/>
      <c r="N14" s="551"/>
      <c r="O14" s="551"/>
      <c r="P14" s="551"/>
      <c r="Q14" s="552"/>
      <c r="R14" s="553">
        <v>8565</v>
      </c>
      <c r="S14" s="554"/>
      <c r="T14" s="554"/>
      <c r="U14" s="554"/>
      <c r="V14" s="555"/>
      <c r="W14" s="459"/>
      <c r="X14" s="460"/>
      <c r="Y14" s="460"/>
      <c r="Z14" s="460"/>
      <c r="AA14" s="460"/>
      <c r="AB14" s="449"/>
      <c r="AC14" s="556">
        <v>2.1</v>
      </c>
      <c r="AD14" s="557"/>
      <c r="AE14" s="557"/>
      <c r="AF14" s="557"/>
      <c r="AG14" s="558"/>
      <c r="AH14" s="556">
        <v>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127</v>
      </c>
      <c r="DC14" s="568"/>
      <c r="DD14" s="568"/>
      <c r="DE14" s="568"/>
      <c r="DF14" s="568"/>
      <c r="DG14" s="568"/>
      <c r="DH14" s="568"/>
      <c r="DI14" s="569"/>
      <c r="DJ14" s="180"/>
      <c r="DK14" s="180"/>
      <c r="DL14" s="180"/>
      <c r="DM14" s="180"/>
      <c r="DN14" s="180"/>
      <c r="DO14" s="180"/>
    </row>
    <row r="15" spans="1:119" ht="18.75" customHeight="1" x14ac:dyDescent="0.15">
      <c r="A15" s="181"/>
      <c r="B15" s="532"/>
      <c r="C15" s="533"/>
      <c r="D15" s="533"/>
      <c r="E15" s="533"/>
      <c r="F15" s="533"/>
      <c r="G15" s="533"/>
      <c r="H15" s="533"/>
      <c r="I15" s="533"/>
      <c r="J15" s="533"/>
      <c r="K15" s="534"/>
      <c r="L15" s="191"/>
      <c r="M15" s="560" t="s">
        <v>145</v>
      </c>
      <c r="N15" s="561"/>
      <c r="O15" s="561"/>
      <c r="P15" s="561"/>
      <c r="Q15" s="562"/>
      <c r="R15" s="553">
        <v>8382</v>
      </c>
      <c r="S15" s="554"/>
      <c r="T15" s="554"/>
      <c r="U15" s="554"/>
      <c r="V15" s="555"/>
      <c r="W15" s="485" t="s">
        <v>146</v>
      </c>
      <c r="X15" s="486"/>
      <c r="Y15" s="486"/>
      <c r="Z15" s="486"/>
      <c r="AA15" s="486"/>
      <c r="AB15" s="476"/>
      <c r="AC15" s="520">
        <v>1047</v>
      </c>
      <c r="AD15" s="521"/>
      <c r="AE15" s="521"/>
      <c r="AF15" s="521"/>
      <c r="AG15" s="563"/>
      <c r="AH15" s="520">
        <v>1128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1081719</v>
      </c>
      <c r="BO15" s="433"/>
      <c r="BP15" s="433"/>
      <c r="BQ15" s="433"/>
      <c r="BR15" s="433"/>
      <c r="BS15" s="433"/>
      <c r="BT15" s="433"/>
      <c r="BU15" s="434"/>
      <c r="BV15" s="432">
        <v>1035525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29.2</v>
      </c>
      <c r="AD16" s="557"/>
      <c r="AE16" s="557"/>
      <c r="AF16" s="557"/>
      <c r="AG16" s="558"/>
      <c r="AH16" s="556">
        <v>30.8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2282720</v>
      </c>
      <c r="BO16" s="470"/>
      <c r="BP16" s="470"/>
      <c r="BQ16" s="470"/>
      <c r="BR16" s="470"/>
      <c r="BS16" s="470"/>
      <c r="BT16" s="470"/>
      <c r="BU16" s="471"/>
      <c r="BV16" s="469">
        <v>2151914</v>
      </c>
      <c r="BW16" s="470"/>
      <c r="BX16" s="470"/>
      <c r="BY16" s="470"/>
      <c r="BZ16" s="470"/>
      <c r="CA16" s="470"/>
      <c r="CB16" s="470"/>
      <c r="CC16" s="471"/>
      <c r="CD16" s="195"/>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0"/>
      <c r="DK16" s="180"/>
      <c r="DL16" s="180"/>
      <c r="DM16" s="180"/>
      <c r="DN16" s="180"/>
      <c r="DO16" s="180"/>
    </row>
    <row r="17" spans="1:119" ht="18.75" customHeight="1" thickBot="1" x14ac:dyDescent="0.2">
      <c r="A17" s="181"/>
      <c r="B17" s="535"/>
      <c r="C17" s="536"/>
      <c r="D17" s="536"/>
      <c r="E17" s="536"/>
      <c r="F17" s="536"/>
      <c r="G17" s="536"/>
      <c r="H17" s="536"/>
      <c r="I17" s="536"/>
      <c r="J17" s="536"/>
      <c r="K17" s="537"/>
      <c r="L17" s="196"/>
      <c r="M17" s="576" t="s">
        <v>152</v>
      </c>
      <c r="N17" s="577"/>
      <c r="O17" s="577"/>
      <c r="P17" s="577"/>
      <c r="Q17" s="578"/>
      <c r="R17" s="573" t="s">
        <v>150</v>
      </c>
      <c r="S17" s="574"/>
      <c r="T17" s="574"/>
      <c r="U17" s="574"/>
      <c r="V17" s="575"/>
      <c r="W17" s="485" t="s">
        <v>153</v>
      </c>
      <c r="X17" s="486"/>
      <c r="Y17" s="486"/>
      <c r="Z17" s="486"/>
      <c r="AA17" s="486"/>
      <c r="AB17" s="476"/>
      <c r="AC17" s="520">
        <v>2467</v>
      </c>
      <c r="AD17" s="521"/>
      <c r="AE17" s="521"/>
      <c r="AF17" s="521"/>
      <c r="AG17" s="563"/>
      <c r="AH17" s="520">
        <v>2442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1378854</v>
      </c>
      <c r="BO17" s="470"/>
      <c r="BP17" s="470"/>
      <c r="BQ17" s="470"/>
      <c r="BR17" s="470"/>
      <c r="BS17" s="470"/>
      <c r="BT17" s="470"/>
      <c r="BU17" s="471"/>
      <c r="BV17" s="469">
        <v>1331338</v>
      </c>
      <c r="BW17" s="470"/>
      <c r="BX17" s="470"/>
      <c r="BY17" s="470"/>
      <c r="BZ17" s="470"/>
      <c r="CA17" s="470"/>
      <c r="CB17" s="470"/>
      <c r="CC17" s="471"/>
      <c r="CD17" s="195"/>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0"/>
      <c r="DK17" s="180"/>
      <c r="DL17" s="180"/>
      <c r="DM17" s="180"/>
      <c r="DN17" s="180"/>
      <c r="DO17" s="180"/>
    </row>
    <row r="18" spans="1:119" ht="18.75" customHeight="1" thickBot="1" x14ac:dyDescent="0.2">
      <c r="A18" s="181"/>
      <c r="B18" s="583" t="s">
        <v>155</v>
      </c>
      <c r="C18" s="512"/>
      <c r="D18" s="512"/>
      <c r="E18" s="584"/>
      <c r="F18" s="584"/>
      <c r="G18" s="584"/>
      <c r="H18" s="584"/>
      <c r="I18" s="584"/>
      <c r="J18" s="584"/>
      <c r="K18" s="584"/>
      <c r="L18" s="585">
        <v>5.93</v>
      </c>
      <c r="M18" s="585"/>
      <c r="N18" s="585"/>
      <c r="O18" s="585"/>
      <c r="P18" s="585"/>
      <c r="Q18" s="585"/>
      <c r="R18" s="586"/>
      <c r="S18" s="586"/>
      <c r="T18" s="586"/>
      <c r="U18" s="586"/>
      <c r="V18" s="587"/>
      <c r="W18" s="487"/>
      <c r="X18" s="488"/>
      <c r="Y18" s="488"/>
      <c r="Z18" s="488"/>
      <c r="AA18" s="488"/>
      <c r="AB18" s="479"/>
      <c r="AC18" s="588">
        <v>68.7</v>
      </c>
      <c r="AD18" s="589"/>
      <c r="AE18" s="589"/>
      <c r="AF18" s="589"/>
      <c r="AG18" s="590"/>
      <c r="AH18" s="588">
        <v>66.8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2323199</v>
      </c>
      <c r="BO18" s="470"/>
      <c r="BP18" s="470"/>
      <c r="BQ18" s="470"/>
      <c r="BR18" s="470"/>
      <c r="BS18" s="470"/>
      <c r="BT18" s="470"/>
      <c r="BU18" s="471"/>
      <c r="BV18" s="469">
        <v>2286368</v>
      </c>
      <c r="BW18" s="470"/>
      <c r="BX18" s="470"/>
      <c r="BY18" s="470"/>
      <c r="BZ18" s="470"/>
      <c r="CA18" s="470"/>
      <c r="CB18" s="470"/>
      <c r="CC18" s="471"/>
      <c r="CD18" s="195"/>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0"/>
      <c r="DK18" s="180"/>
      <c r="DL18" s="180"/>
      <c r="DM18" s="180"/>
      <c r="DN18" s="180"/>
      <c r="DO18" s="180"/>
    </row>
    <row r="19" spans="1:119" ht="18.75" customHeight="1" thickBot="1" x14ac:dyDescent="0.2">
      <c r="A19" s="181"/>
      <c r="B19" s="583" t="s">
        <v>157</v>
      </c>
      <c r="C19" s="512"/>
      <c r="D19" s="512"/>
      <c r="E19" s="584"/>
      <c r="F19" s="584"/>
      <c r="G19" s="584"/>
      <c r="H19" s="584"/>
      <c r="I19" s="584"/>
      <c r="J19" s="584"/>
      <c r="K19" s="584"/>
      <c r="L19" s="592">
        <v>1377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3942072</v>
      </c>
      <c r="BO19" s="470"/>
      <c r="BP19" s="470"/>
      <c r="BQ19" s="470"/>
      <c r="BR19" s="470"/>
      <c r="BS19" s="470"/>
      <c r="BT19" s="470"/>
      <c r="BU19" s="471"/>
      <c r="BV19" s="469">
        <v>3384004</v>
      </c>
      <c r="BW19" s="470"/>
      <c r="BX19" s="470"/>
      <c r="BY19" s="470"/>
      <c r="BZ19" s="470"/>
      <c r="CA19" s="470"/>
      <c r="CB19" s="470"/>
      <c r="CC19" s="471"/>
      <c r="CD19" s="195"/>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0"/>
      <c r="DK19" s="180"/>
      <c r="DL19" s="180"/>
      <c r="DM19" s="180"/>
      <c r="DN19" s="180"/>
      <c r="DO19" s="180"/>
    </row>
    <row r="20" spans="1:119" ht="18.75" customHeight="1" thickBot="1" x14ac:dyDescent="0.2">
      <c r="A20" s="181"/>
      <c r="B20" s="583" t="s">
        <v>159</v>
      </c>
      <c r="C20" s="512"/>
      <c r="D20" s="512"/>
      <c r="E20" s="584"/>
      <c r="F20" s="584"/>
      <c r="G20" s="584"/>
      <c r="H20" s="584"/>
      <c r="I20" s="584"/>
      <c r="J20" s="584"/>
      <c r="K20" s="584"/>
      <c r="L20" s="592">
        <v>3206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195"/>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0"/>
      <c r="DK20" s="180"/>
      <c r="DL20" s="180"/>
      <c r="DM20" s="180"/>
      <c r="DN20" s="180"/>
      <c r="DO20" s="180"/>
    </row>
    <row r="21" spans="1:119" ht="18.75" customHeight="1" x14ac:dyDescent="0.15">
      <c r="A21" s="181"/>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195"/>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0"/>
      <c r="DK21" s="180"/>
      <c r="DL21" s="180"/>
      <c r="DM21" s="180"/>
      <c r="DN21" s="180"/>
      <c r="DO21" s="180"/>
    </row>
    <row r="22" spans="1:119" ht="18.75" customHeight="1" thickBot="1" x14ac:dyDescent="0.2">
      <c r="A22" s="181"/>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195"/>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0"/>
      <c r="DK22" s="180"/>
      <c r="DL22" s="180"/>
      <c r="DM22" s="180"/>
      <c r="DN22" s="180"/>
      <c r="DO22" s="180"/>
    </row>
    <row r="23" spans="1:119" ht="18.75" customHeight="1" x14ac:dyDescent="0.15">
      <c r="A23" s="181"/>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4754185</v>
      </c>
      <c r="BO23" s="470"/>
      <c r="BP23" s="470"/>
      <c r="BQ23" s="470"/>
      <c r="BR23" s="470"/>
      <c r="BS23" s="470"/>
      <c r="BT23" s="470"/>
      <c r="BU23" s="471"/>
      <c r="BV23" s="469">
        <v>4897848</v>
      </c>
      <c r="BW23" s="470"/>
      <c r="BX23" s="470"/>
      <c r="BY23" s="470"/>
      <c r="BZ23" s="470"/>
      <c r="CA23" s="470"/>
      <c r="CB23" s="470"/>
      <c r="CC23" s="471"/>
      <c r="CD23" s="195"/>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0"/>
      <c r="DK23" s="180"/>
      <c r="DL23" s="180"/>
      <c r="DM23" s="180"/>
      <c r="DN23" s="180"/>
      <c r="DO23" s="180"/>
    </row>
    <row r="24" spans="1:119" ht="18.75" customHeight="1" thickBot="1" x14ac:dyDescent="0.2">
      <c r="A24" s="181"/>
      <c r="B24" s="609"/>
      <c r="C24" s="610"/>
      <c r="D24" s="611"/>
      <c r="E24" s="519" t="s">
        <v>168</v>
      </c>
      <c r="F24" s="499"/>
      <c r="G24" s="499"/>
      <c r="H24" s="499"/>
      <c r="I24" s="499"/>
      <c r="J24" s="499"/>
      <c r="K24" s="500"/>
      <c r="L24" s="520">
        <v>1</v>
      </c>
      <c r="M24" s="521"/>
      <c r="N24" s="521"/>
      <c r="O24" s="521"/>
      <c r="P24" s="563"/>
      <c r="Q24" s="520">
        <v>8300</v>
      </c>
      <c r="R24" s="521"/>
      <c r="S24" s="521"/>
      <c r="T24" s="521"/>
      <c r="U24" s="521"/>
      <c r="V24" s="563"/>
      <c r="W24" s="622"/>
      <c r="X24" s="610"/>
      <c r="Y24" s="611"/>
      <c r="Z24" s="519" t="s">
        <v>169</v>
      </c>
      <c r="AA24" s="499"/>
      <c r="AB24" s="499"/>
      <c r="AC24" s="499"/>
      <c r="AD24" s="499"/>
      <c r="AE24" s="499"/>
      <c r="AF24" s="499"/>
      <c r="AG24" s="500"/>
      <c r="AH24" s="520">
        <v>75</v>
      </c>
      <c r="AI24" s="521"/>
      <c r="AJ24" s="521"/>
      <c r="AK24" s="521"/>
      <c r="AL24" s="563"/>
      <c r="AM24" s="520">
        <v>229200</v>
      </c>
      <c r="AN24" s="521"/>
      <c r="AO24" s="521"/>
      <c r="AP24" s="521"/>
      <c r="AQ24" s="521"/>
      <c r="AR24" s="563"/>
      <c r="AS24" s="520">
        <v>3056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3272327</v>
      </c>
      <c r="BO24" s="470"/>
      <c r="BP24" s="470"/>
      <c r="BQ24" s="470"/>
      <c r="BR24" s="470"/>
      <c r="BS24" s="470"/>
      <c r="BT24" s="470"/>
      <c r="BU24" s="471"/>
      <c r="BV24" s="469">
        <v>3483835</v>
      </c>
      <c r="BW24" s="470"/>
      <c r="BX24" s="470"/>
      <c r="BY24" s="470"/>
      <c r="BZ24" s="470"/>
      <c r="CA24" s="470"/>
      <c r="CB24" s="470"/>
      <c r="CC24" s="471"/>
      <c r="CD24" s="195"/>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0"/>
      <c r="DK24" s="180"/>
      <c r="DL24" s="180"/>
      <c r="DM24" s="180"/>
      <c r="DN24" s="180"/>
      <c r="DO24" s="180"/>
    </row>
    <row r="25" spans="1:119" s="180" customFormat="1" ht="18.75" customHeight="1" x14ac:dyDescent="0.15">
      <c r="A25" s="181"/>
      <c r="B25" s="609"/>
      <c r="C25" s="610"/>
      <c r="D25" s="611"/>
      <c r="E25" s="519" t="s">
        <v>171</v>
      </c>
      <c r="F25" s="499"/>
      <c r="G25" s="499"/>
      <c r="H25" s="499"/>
      <c r="I25" s="499"/>
      <c r="J25" s="499"/>
      <c r="K25" s="500"/>
      <c r="L25" s="520">
        <v>1</v>
      </c>
      <c r="M25" s="521"/>
      <c r="N25" s="521"/>
      <c r="O25" s="521"/>
      <c r="P25" s="563"/>
      <c r="Q25" s="520">
        <v>7100</v>
      </c>
      <c r="R25" s="521"/>
      <c r="S25" s="521"/>
      <c r="T25" s="521"/>
      <c r="U25" s="521"/>
      <c r="V25" s="563"/>
      <c r="W25" s="622"/>
      <c r="X25" s="610"/>
      <c r="Y25" s="611"/>
      <c r="Z25" s="519" t="s">
        <v>172</v>
      </c>
      <c r="AA25" s="499"/>
      <c r="AB25" s="499"/>
      <c r="AC25" s="499"/>
      <c r="AD25" s="499"/>
      <c r="AE25" s="499"/>
      <c r="AF25" s="499"/>
      <c r="AG25" s="500"/>
      <c r="AH25" s="520" t="s">
        <v>144</v>
      </c>
      <c r="AI25" s="521"/>
      <c r="AJ25" s="521"/>
      <c r="AK25" s="521"/>
      <c r="AL25" s="563"/>
      <c r="AM25" s="520" t="s">
        <v>144</v>
      </c>
      <c r="AN25" s="521"/>
      <c r="AO25" s="521"/>
      <c r="AP25" s="521"/>
      <c r="AQ25" s="521"/>
      <c r="AR25" s="563"/>
      <c r="AS25" s="520" t="s">
        <v>144</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2574604</v>
      </c>
      <c r="BO25" s="433"/>
      <c r="BP25" s="433"/>
      <c r="BQ25" s="433"/>
      <c r="BR25" s="433"/>
      <c r="BS25" s="433"/>
      <c r="BT25" s="433"/>
      <c r="BU25" s="434"/>
      <c r="BV25" s="432">
        <v>435756</v>
      </c>
      <c r="BW25" s="433"/>
      <c r="BX25" s="433"/>
      <c r="BY25" s="433"/>
      <c r="BZ25" s="433"/>
      <c r="CA25" s="433"/>
      <c r="CB25" s="433"/>
      <c r="CC25" s="434"/>
      <c r="CD25" s="195"/>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0" customFormat="1" ht="18.75" customHeight="1" x14ac:dyDescent="0.15">
      <c r="A26" s="181"/>
      <c r="B26" s="609"/>
      <c r="C26" s="610"/>
      <c r="D26" s="611"/>
      <c r="E26" s="519" t="s">
        <v>174</v>
      </c>
      <c r="F26" s="499"/>
      <c r="G26" s="499"/>
      <c r="H26" s="499"/>
      <c r="I26" s="499"/>
      <c r="J26" s="499"/>
      <c r="K26" s="500"/>
      <c r="L26" s="520">
        <v>1</v>
      </c>
      <c r="M26" s="521"/>
      <c r="N26" s="521"/>
      <c r="O26" s="521"/>
      <c r="P26" s="563"/>
      <c r="Q26" s="520">
        <v>6400</v>
      </c>
      <c r="R26" s="521"/>
      <c r="S26" s="521"/>
      <c r="T26" s="521"/>
      <c r="U26" s="521"/>
      <c r="V26" s="563"/>
      <c r="W26" s="622"/>
      <c r="X26" s="610"/>
      <c r="Y26" s="611"/>
      <c r="Z26" s="519" t="s">
        <v>175</v>
      </c>
      <c r="AA26" s="632"/>
      <c r="AB26" s="632"/>
      <c r="AC26" s="632"/>
      <c r="AD26" s="632"/>
      <c r="AE26" s="632"/>
      <c r="AF26" s="632"/>
      <c r="AG26" s="633"/>
      <c r="AH26" s="520">
        <v>8</v>
      </c>
      <c r="AI26" s="521"/>
      <c r="AJ26" s="521"/>
      <c r="AK26" s="521"/>
      <c r="AL26" s="563"/>
      <c r="AM26" s="520">
        <v>22816</v>
      </c>
      <c r="AN26" s="521"/>
      <c r="AO26" s="521"/>
      <c r="AP26" s="521"/>
      <c r="AQ26" s="521"/>
      <c r="AR26" s="563"/>
      <c r="AS26" s="520">
        <v>2852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144</v>
      </c>
      <c r="BW26" s="470"/>
      <c r="BX26" s="470"/>
      <c r="BY26" s="470"/>
      <c r="BZ26" s="470"/>
      <c r="CA26" s="470"/>
      <c r="CB26" s="470"/>
      <c r="CC26" s="471"/>
      <c r="CD26" s="195"/>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1"/>
      <c r="B27" s="609"/>
      <c r="C27" s="610"/>
      <c r="D27" s="611"/>
      <c r="E27" s="519" t="s">
        <v>177</v>
      </c>
      <c r="F27" s="499"/>
      <c r="G27" s="499"/>
      <c r="H27" s="499"/>
      <c r="I27" s="499"/>
      <c r="J27" s="499"/>
      <c r="K27" s="500"/>
      <c r="L27" s="520">
        <v>1</v>
      </c>
      <c r="M27" s="521"/>
      <c r="N27" s="521"/>
      <c r="O27" s="521"/>
      <c r="P27" s="563"/>
      <c r="Q27" s="520">
        <v>3300</v>
      </c>
      <c r="R27" s="521"/>
      <c r="S27" s="521"/>
      <c r="T27" s="521"/>
      <c r="U27" s="521"/>
      <c r="V27" s="563"/>
      <c r="W27" s="622"/>
      <c r="X27" s="610"/>
      <c r="Y27" s="611"/>
      <c r="Z27" s="519" t="s">
        <v>178</v>
      </c>
      <c r="AA27" s="499"/>
      <c r="AB27" s="499"/>
      <c r="AC27" s="499"/>
      <c r="AD27" s="499"/>
      <c r="AE27" s="499"/>
      <c r="AF27" s="499"/>
      <c r="AG27" s="500"/>
      <c r="AH27" s="520">
        <v>9</v>
      </c>
      <c r="AI27" s="521"/>
      <c r="AJ27" s="521"/>
      <c r="AK27" s="521"/>
      <c r="AL27" s="563"/>
      <c r="AM27" s="520">
        <v>24174</v>
      </c>
      <c r="AN27" s="521"/>
      <c r="AO27" s="521"/>
      <c r="AP27" s="521"/>
      <c r="AQ27" s="521"/>
      <c r="AR27" s="563"/>
      <c r="AS27" s="520">
        <v>2686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403225</v>
      </c>
      <c r="BO27" s="646"/>
      <c r="BP27" s="646"/>
      <c r="BQ27" s="646"/>
      <c r="BR27" s="646"/>
      <c r="BS27" s="646"/>
      <c r="BT27" s="646"/>
      <c r="BU27" s="647"/>
      <c r="BV27" s="645">
        <v>127155</v>
      </c>
      <c r="BW27" s="646"/>
      <c r="BX27" s="646"/>
      <c r="BY27" s="646"/>
      <c r="BZ27" s="646"/>
      <c r="CA27" s="646"/>
      <c r="CB27" s="646"/>
      <c r="CC27" s="647"/>
      <c r="CD27" s="197"/>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0"/>
      <c r="DK27" s="180"/>
      <c r="DL27" s="180"/>
      <c r="DM27" s="180"/>
      <c r="DN27" s="180"/>
      <c r="DO27" s="180"/>
    </row>
    <row r="28" spans="1:119" ht="18.75" customHeight="1" x14ac:dyDescent="0.15">
      <c r="A28" s="181"/>
      <c r="B28" s="609"/>
      <c r="C28" s="610"/>
      <c r="D28" s="611"/>
      <c r="E28" s="519" t="s">
        <v>180</v>
      </c>
      <c r="F28" s="499"/>
      <c r="G28" s="499"/>
      <c r="H28" s="499"/>
      <c r="I28" s="499"/>
      <c r="J28" s="499"/>
      <c r="K28" s="500"/>
      <c r="L28" s="520">
        <v>1</v>
      </c>
      <c r="M28" s="521"/>
      <c r="N28" s="521"/>
      <c r="O28" s="521"/>
      <c r="P28" s="563"/>
      <c r="Q28" s="520">
        <v>2800</v>
      </c>
      <c r="R28" s="521"/>
      <c r="S28" s="521"/>
      <c r="T28" s="521"/>
      <c r="U28" s="521"/>
      <c r="V28" s="563"/>
      <c r="W28" s="622"/>
      <c r="X28" s="610"/>
      <c r="Y28" s="611"/>
      <c r="Z28" s="519" t="s">
        <v>181</v>
      </c>
      <c r="AA28" s="499"/>
      <c r="AB28" s="499"/>
      <c r="AC28" s="499"/>
      <c r="AD28" s="499"/>
      <c r="AE28" s="499"/>
      <c r="AF28" s="499"/>
      <c r="AG28" s="500"/>
      <c r="AH28" s="520" t="s">
        <v>144</v>
      </c>
      <c r="AI28" s="521"/>
      <c r="AJ28" s="521"/>
      <c r="AK28" s="521"/>
      <c r="AL28" s="563"/>
      <c r="AM28" s="520" t="s">
        <v>144</v>
      </c>
      <c r="AN28" s="521"/>
      <c r="AO28" s="521"/>
      <c r="AP28" s="521"/>
      <c r="AQ28" s="521"/>
      <c r="AR28" s="563"/>
      <c r="AS28" s="520" t="s">
        <v>182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771389</v>
      </c>
      <c r="BO28" s="433"/>
      <c r="BP28" s="433"/>
      <c r="BQ28" s="433"/>
      <c r="BR28" s="433"/>
      <c r="BS28" s="433"/>
      <c r="BT28" s="433"/>
      <c r="BU28" s="434"/>
      <c r="BV28" s="432">
        <v>770666</v>
      </c>
      <c r="BW28" s="433"/>
      <c r="BX28" s="433"/>
      <c r="BY28" s="433"/>
      <c r="BZ28" s="433"/>
      <c r="CA28" s="433"/>
      <c r="CB28" s="433"/>
      <c r="CC28" s="434"/>
      <c r="CD28" s="195"/>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0"/>
      <c r="DK28" s="180"/>
      <c r="DL28" s="180"/>
      <c r="DM28" s="180"/>
      <c r="DN28" s="180"/>
      <c r="DO28" s="180"/>
    </row>
    <row r="29" spans="1:119" ht="18.75" customHeight="1" x14ac:dyDescent="0.15">
      <c r="A29" s="181"/>
      <c r="B29" s="609"/>
      <c r="C29" s="610"/>
      <c r="D29" s="611"/>
      <c r="E29" s="519" t="s">
        <v>184</v>
      </c>
      <c r="F29" s="499"/>
      <c r="G29" s="499"/>
      <c r="H29" s="499"/>
      <c r="I29" s="499"/>
      <c r="J29" s="499"/>
      <c r="K29" s="500"/>
      <c r="L29" s="520">
        <v>10</v>
      </c>
      <c r="M29" s="521"/>
      <c r="N29" s="521"/>
      <c r="O29" s="521"/>
      <c r="P29" s="563"/>
      <c r="Q29" s="520">
        <v>2600</v>
      </c>
      <c r="R29" s="521"/>
      <c r="S29" s="521"/>
      <c r="T29" s="521"/>
      <c r="U29" s="521"/>
      <c r="V29" s="563"/>
      <c r="W29" s="623"/>
      <c r="X29" s="624"/>
      <c r="Y29" s="625"/>
      <c r="Z29" s="519" t="s">
        <v>185</v>
      </c>
      <c r="AA29" s="499"/>
      <c r="AB29" s="499"/>
      <c r="AC29" s="499"/>
      <c r="AD29" s="499"/>
      <c r="AE29" s="499"/>
      <c r="AF29" s="499"/>
      <c r="AG29" s="500"/>
      <c r="AH29" s="520">
        <v>84</v>
      </c>
      <c r="AI29" s="521"/>
      <c r="AJ29" s="521"/>
      <c r="AK29" s="521"/>
      <c r="AL29" s="563"/>
      <c r="AM29" s="520">
        <v>253374</v>
      </c>
      <c r="AN29" s="521"/>
      <c r="AO29" s="521"/>
      <c r="AP29" s="521"/>
      <c r="AQ29" s="521"/>
      <c r="AR29" s="563"/>
      <c r="AS29" s="520">
        <v>3016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1772982</v>
      </c>
      <c r="BO29" s="470"/>
      <c r="BP29" s="470"/>
      <c r="BQ29" s="470"/>
      <c r="BR29" s="470"/>
      <c r="BS29" s="470"/>
      <c r="BT29" s="470"/>
      <c r="BU29" s="471"/>
      <c r="BV29" s="469">
        <v>1651693</v>
      </c>
      <c r="BW29" s="470"/>
      <c r="BX29" s="470"/>
      <c r="BY29" s="470"/>
      <c r="BZ29" s="470"/>
      <c r="CA29" s="470"/>
      <c r="CB29" s="470"/>
      <c r="CC29" s="471"/>
      <c r="CD29" s="197"/>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0"/>
      <c r="DK29" s="180"/>
      <c r="DL29" s="180"/>
      <c r="DM29" s="180"/>
      <c r="DN29" s="180"/>
      <c r="DO29" s="180"/>
    </row>
    <row r="30" spans="1:119" ht="18.75" customHeight="1" thickBot="1" x14ac:dyDescent="0.2">
      <c r="A30" s="181"/>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1224445</v>
      </c>
      <c r="BO30" s="646"/>
      <c r="BP30" s="646"/>
      <c r="BQ30" s="646"/>
      <c r="BR30" s="646"/>
      <c r="BS30" s="646"/>
      <c r="BT30" s="646"/>
      <c r="BU30" s="647"/>
      <c r="BV30" s="645">
        <v>1590593</v>
      </c>
      <c r="BW30" s="646"/>
      <c r="BX30" s="646"/>
      <c r="BY30" s="646"/>
      <c r="BZ30" s="646"/>
      <c r="CA30" s="646"/>
      <c r="CB30" s="646"/>
      <c r="CC30" s="647"/>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188</v>
      </c>
      <c r="D32" s="208"/>
      <c r="E32" s="208"/>
      <c r="F32" s="205"/>
      <c r="G32" s="205"/>
      <c r="H32" s="205"/>
      <c r="I32" s="205"/>
      <c r="J32" s="205"/>
      <c r="K32" s="205"/>
      <c r="L32" s="205"/>
      <c r="M32" s="205"/>
      <c r="N32" s="205"/>
      <c r="O32" s="205"/>
      <c r="P32" s="205"/>
      <c r="Q32" s="205"/>
      <c r="R32" s="205"/>
      <c r="S32" s="205"/>
      <c r="T32" s="205"/>
      <c r="U32" s="205" t="s">
        <v>189</v>
      </c>
      <c r="V32" s="205"/>
      <c r="W32" s="205"/>
      <c r="X32" s="205"/>
      <c r="Y32" s="205"/>
      <c r="Z32" s="205"/>
      <c r="AA32" s="205"/>
      <c r="AB32" s="205"/>
      <c r="AC32" s="205"/>
      <c r="AD32" s="205"/>
      <c r="AE32" s="205"/>
      <c r="AF32" s="205"/>
      <c r="AG32" s="205"/>
      <c r="AH32" s="205"/>
      <c r="AI32" s="205"/>
      <c r="AJ32" s="205"/>
      <c r="AK32" s="205"/>
      <c r="AL32" s="205"/>
      <c r="AM32" s="209" t="s">
        <v>190</v>
      </c>
      <c r="AN32" s="205"/>
      <c r="AO32" s="205"/>
      <c r="AP32" s="205"/>
      <c r="AQ32" s="205"/>
      <c r="AR32" s="205"/>
      <c r="AS32" s="209"/>
      <c r="AT32" s="209"/>
      <c r="AU32" s="209"/>
      <c r="AV32" s="209"/>
      <c r="AW32" s="209"/>
      <c r="AX32" s="209"/>
      <c r="AY32" s="209"/>
      <c r="AZ32" s="209"/>
      <c r="BA32" s="209"/>
      <c r="BB32" s="205"/>
      <c r="BC32" s="209"/>
      <c r="BD32" s="205"/>
      <c r="BE32" s="209" t="s">
        <v>191</v>
      </c>
      <c r="BF32" s="205"/>
      <c r="BG32" s="205"/>
      <c r="BH32" s="205"/>
      <c r="BI32" s="205"/>
      <c r="BJ32" s="209"/>
      <c r="BK32" s="209"/>
      <c r="BL32" s="209"/>
      <c r="BM32" s="209"/>
      <c r="BN32" s="209"/>
      <c r="BO32" s="209"/>
      <c r="BP32" s="209"/>
      <c r="BQ32" s="209"/>
      <c r="BR32" s="205"/>
      <c r="BS32" s="205"/>
      <c r="BT32" s="205"/>
      <c r="BU32" s="205"/>
      <c r="BV32" s="205"/>
      <c r="BW32" s="205" t="s">
        <v>192</v>
      </c>
      <c r="BX32" s="205"/>
      <c r="BY32" s="205"/>
      <c r="BZ32" s="205"/>
      <c r="CA32" s="205"/>
      <c r="CB32" s="209"/>
      <c r="CC32" s="209"/>
      <c r="CD32" s="209"/>
      <c r="CE32" s="209"/>
      <c r="CF32" s="209"/>
      <c r="CG32" s="209"/>
      <c r="CH32" s="209"/>
      <c r="CI32" s="209"/>
      <c r="CJ32" s="209"/>
      <c r="CK32" s="209"/>
      <c r="CL32" s="209"/>
      <c r="CM32" s="209"/>
      <c r="CN32" s="209"/>
      <c r="CO32" s="209" t="s">
        <v>193</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3" t="s">
        <v>194</v>
      </c>
      <c r="D33" s="493"/>
      <c r="E33" s="458" t="s">
        <v>195</v>
      </c>
      <c r="F33" s="458"/>
      <c r="G33" s="458"/>
      <c r="H33" s="458"/>
      <c r="I33" s="458"/>
      <c r="J33" s="458"/>
      <c r="K33" s="458"/>
      <c r="L33" s="458"/>
      <c r="M33" s="458"/>
      <c r="N33" s="458"/>
      <c r="O33" s="458"/>
      <c r="P33" s="458"/>
      <c r="Q33" s="458"/>
      <c r="R33" s="458"/>
      <c r="S33" s="458"/>
      <c r="T33" s="210"/>
      <c r="U33" s="493" t="s">
        <v>196</v>
      </c>
      <c r="V33" s="493"/>
      <c r="W33" s="458" t="s">
        <v>195</v>
      </c>
      <c r="X33" s="458"/>
      <c r="Y33" s="458"/>
      <c r="Z33" s="458"/>
      <c r="AA33" s="458"/>
      <c r="AB33" s="458"/>
      <c r="AC33" s="458"/>
      <c r="AD33" s="458"/>
      <c r="AE33" s="458"/>
      <c r="AF33" s="458"/>
      <c r="AG33" s="458"/>
      <c r="AH33" s="458"/>
      <c r="AI33" s="458"/>
      <c r="AJ33" s="458"/>
      <c r="AK33" s="458"/>
      <c r="AL33" s="210"/>
      <c r="AM33" s="493" t="s">
        <v>197</v>
      </c>
      <c r="AN33" s="493"/>
      <c r="AO33" s="458" t="s">
        <v>195</v>
      </c>
      <c r="AP33" s="458"/>
      <c r="AQ33" s="458"/>
      <c r="AR33" s="458"/>
      <c r="AS33" s="458"/>
      <c r="AT33" s="458"/>
      <c r="AU33" s="458"/>
      <c r="AV33" s="458"/>
      <c r="AW33" s="458"/>
      <c r="AX33" s="458"/>
      <c r="AY33" s="458"/>
      <c r="AZ33" s="458"/>
      <c r="BA33" s="458"/>
      <c r="BB33" s="458"/>
      <c r="BC33" s="458"/>
      <c r="BD33" s="211"/>
      <c r="BE33" s="458" t="s">
        <v>198</v>
      </c>
      <c r="BF33" s="458"/>
      <c r="BG33" s="458" t="s">
        <v>199</v>
      </c>
      <c r="BH33" s="458"/>
      <c r="BI33" s="458"/>
      <c r="BJ33" s="458"/>
      <c r="BK33" s="458"/>
      <c r="BL33" s="458"/>
      <c r="BM33" s="458"/>
      <c r="BN33" s="458"/>
      <c r="BO33" s="458"/>
      <c r="BP33" s="458"/>
      <c r="BQ33" s="458"/>
      <c r="BR33" s="458"/>
      <c r="BS33" s="458"/>
      <c r="BT33" s="458"/>
      <c r="BU33" s="458"/>
      <c r="BV33" s="211"/>
      <c r="BW33" s="493" t="s">
        <v>198</v>
      </c>
      <c r="BX33" s="493"/>
      <c r="BY33" s="458" t="s">
        <v>200</v>
      </c>
      <c r="BZ33" s="458"/>
      <c r="CA33" s="458"/>
      <c r="CB33" s="458"/>
      <c r="CC33" s="458"/>
      <c r="CD33" s="458"/>
      <c r="CE33" s="458"/>
      <c r="CF33" s="458"/>
      <c r="CG33" s="458"/>
      <c r="CH33" s="458"/>
      <c r="CI33" s="458"/>
      <c r="CJ33" s="458"/>
      <c r="CK33" s="458"/>
      <c r="CL33" s="458"/>
      <c r="CM33" s="458"/>
      <c r="CN33" s="210"/>
      <c r="CO33" s="493" t="s">
        <v>196</v>
      </c>
      <c r="CP33" s="493"/>
      <c r="CQ33" s="458" t="s">
        <v>201</v>
      </c>
      <c r="CR33" s="458"/>
      <c r="CS33" s="458"/>
      <c r="CT33" s="458"/>
      <c r="CU33" s="458"/>
      <c r="CV33" s="458"/>
      <c r="CW33" s="458"/>
      <c r="CX33" s="458"/>
      <c r="CY33" s="458"/>
      <c r="CZ33" s="458"/>
      <c r="DA33" s="458"/>
      <c r="DB33" s="458"/>
      <c r="DC33" s="458"/>
      <c r="DD33" s="458"/>
      <c r="DE33" s="458"/>
      <c r="DF33" s="210"/>
      <c r="DG33" s="657" t="s">
        <v>202</v>
      </c>
      <c r="DH33" s="657"/>
      <c r="DI33" s="212"/>
      <c r="DJ33" s="180"/>
      <c r="DK33" s="180"/>
      <c r="DL33" s="180"/>
      <c r="DM33" s="180"/>
      <c r="DN33" s="180"/>
      <c r="DO33" s="180"/>
    </row>
    <row r="34" spans="1:119" ht="32.25" customHeight="1" x14ac:dyDescent="0.15">
      <c r="A34" s="181"/>
      <c r="B34" s="207"/>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08"/>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08"/>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08"/>
      <c r="BE34" s="658" t="str">
        <f>IF(BG34="","",MAX(C34:D43,U34:V43,AM34:AN43)+1)</f>
        <v/>
      </c>
      <c r="BF34" s="658"/>
      <c r="BG34" s="659"/>
      <c r="BH34" s="659"/>
      <c r="BI34" s="659"/>
      <c r="BJ34" s="659"/>
      <c r="BK34" s="659"/>
      <c r="BL34" s="659"/>
      <c r="BM34" s="659"/>
      <c r="BN34" s="659"/>
      <c r="BO34" s="659"/>
      <c r="BP34" s="659"/>
      <c r="BQ34" s="659"/>
      <c r="BR34" s="659"/>
      <c r="BS34" s="659"/>
      <c r="BT34" s="659"/>
      <c r="BU34" s="659"/>
      <c r="BV34" s="208"/>
      <c r="BW34" s="658">
        <f>IF(BY34="","",MAX(C34:D43,U34:V43,AM34:AN43,BE34:BF43)+1)</f>
        <v>8</v>
      </c>
      <c r="BX34" s="658"/>
      <c r="BY34" s="659" t="str">
        <f>IF('各会計、関係団体の財政状況及び健全化判断比率'!B68="","",'各会計、関係団体の財政状況及び健全化判断比率'!B68)</f>
        <v>川西町・三宅町式下中学校組合</v>
      </c>
      <c r="BZ34" s="659"/>
      <c r="CA34" s="659"/>
      <c r="CB34" s="659"/>
      <c r="CC34" s="659"/>
      <c r="CD34" s="659"/>
      <c r="CE34" s="659"/>
      <c r="CF34" s="659"/>
      <c r="CG34" s="659"/>
      <c r="CH34" s="659"/>
      <c r="CI34" s="659"/>
      <c r="CJ34" s="659"/>
      <c r="CK34" s="659"/>
      <c r="CL34" s="659"/>
      <c r="CM34" s="659"/>
      <c r="CN34" s="208"/>
      <c r="CO34" s="658">
        <f>IF(CQ34="","",MAX(C34:D43,U34:V43,AM34:AN43,BE34:BF43,BW34:BX43)+1)</f>
        <v>15</v>
      </c>
      <c r="CP34" s="658"/>
      <c r="CQ34" s="659" t="str">
        <f>IF('各会計、関係団体の財政状況及び健全化判断比率'!BS7="","",'各会計、関係団体の財政状況及び健全化判断比率'!BS7)</f>
        <v>川西町土地開発公社</v>
      </c>
      <c r="CR34" s="659"/>
      <c r="CS34" s="659"/>
      <c r="CT34" s="659"/>
      <c r="CU34" s="659"/>
      <c r="CV34" s="659"/>
      <c r="CW34" s="659"/>
      <c r="CX34" s="659"/>
      <c r="CY34" s="659"/>
      <c r="CZ34" s="659"/>
      <c r="DA34" s="659"/>
      <c r="DB34" s="659"/>
      <c r="DC34" s="659"/>
      <c r="DD34" s="659"/>
      <c r="DE34" s="659"/>
      <c r="DF34" s="205"/>
      <c r="DG34" s="660" t="str">
        <f>IF('各会計、関係団体の財政状況及び健全化判断比率'!BR7="","",'各会計、関係団体の財政状況及び健全化判断比率'!BR7)</f>
        <v/>
      </c>
      <c r="DH34" s="660"/>
      <c r="DI34" s="212"/>
      <c r="DJ34" s="180"/>
      <c r="DK34" s="180"/>
      <c r="DL34" s="180"/>
      <c r="DM34" s="180"/>
      <c r="DN34" s="180"/>
      <c r="DO34" s="180"/>
    </row>
    <row r="35" spans="1:119" ht="32.25" customHeight="1" x14ac:dyDescent="0.15">
      <c r="A35" s="181"/>
      <c r="B35" s="207"/>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08"/>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08"/>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08"/>
      <c r="BE35" s="658" t="str">
        <f t="shared" ref="BE35:BE43" si="1">IF(BG35="","",BE34+1)</f>
        <v/>
      </c>
      <c r="BF35" s="658"/>
      <c r="BG35" s="659"/>
      <c r="BH35" s="659"/>
      <c r="BI35" s="659"/>
      <c r="BJ35" s="659"/>
      <c r="BK35" s="659"/>
      <c r="BL35" s="659"/>
      <c r="BM35" s="659"/>
      <c r="BN35" s="659"/>
      <c r="BO35" s="659"/>
      <c r="BP35" s="659"/>
      <c r="BQ35" s="659"/>
      <c r="BR35" s="659"/>
      <c r="BS35" s="659"/>
      <c r="BT35" s="659"/>
      <c r="BU35" s="659"/>
      <c r="BV35" s="208"/>
      <c r="BW35" s="658">
        <f t="shared" ref="BW35:BW43" si="2">IF(BY35="","",BW34+1)</f>
        <v>9</v>
      </c>
      <c r="BX35" s="658"/>
      <c r="BY35" s="659" t="str">
        <f>IF('各会計、関係団体の財政状況及び健全化判断比率'!B69="","",'各会計、関係団体の財政状況及び健全化判断比率'!B69)</f>
        <v>奈良県市町村総合事務組合</v>
      </c>
      <c r="BZ35" s="659"/>
      <c r="CA35" s="659"/>
      <c r="CB35" s="659"/>
      <c r="CC35" s="659"/>
      <c r="CD35" s="659"/>
      <c r="CE35" s="659"/>
      <c r="CF35" s="659"/>
      <c r="CG35" s="659"/>
      <c r="CH35" s="659"/>
      <c r="CI35" s="659"/>
      <c r="CJ35" s="659"/>
      <c r="CK35" s="659"/>
      <c r="CL35" s="659"/>
      <c r="CM35" s="659"/>
      <c r="CN35" s="208"/>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05"/>
      <c r="DG35" s="660" t="str">
        <f>IF('各会計、関係団体の財政状況及び健全化判断比率'!BR8="","",'各会計、関係団体の財政状況及び健全化判断比率'!BR8)</f>
        <v/>
      </c>
      <c r="DH35" s="660"/>
      <c r="DI35" s="212"/>
      <c r="DJ35" s="180"/>
      <c r="DK35" s="180"/>
      <c r="DL35" s="180"/>
      <c r="DM35" s="180"/>
      <c r="DN35" s="180"/>
      <c r="DO35" s="180"/>
    </row>
    <row r="36" spans="1:119" ht="32.25" customHeight="1" x14ac:dyDescent="0.15">
      <c r="A36" s="181"/>
      <c r="B36" s="207"/>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08"/>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08"/>
      <c r="AM36" s="658" t="str">
        <f t="shared" si="0"/>
        <v/>
      </c>
      <c r="AN36" s="658"/>
      <c r="AO36" s="659"/>
      <c r="AP36" s="659"/>
      <c r="AQ36" s="659"/>
      <c r="AR36" s="659"/>
      <c r="AS36" s="659"/>
      <c r="AT36" s="659"/>
      <c r="AU36" s="659"/>
      <c r="AV36" s="659"/>
      <c r="AW36" s="659"/>
      <c r="AX36" s="659"/>
      <c r="AY36" s="659"/>
      <c r="AZ36" s="659"/>
      <c r="BA36" s="659"/>
      <c r="BB36" s="659"/>
      <c r="BC36" s="659"/>
      <c r="BD36" s="208"/>
      <c r="BE36" s="658" t="str">
        <f t="shared" si="1"/>
        <v/>
      </c>
      <c r="BF36" s="658"/>
      <c r="BG36" s="659"/>
      <c r="BH36" s="659"/>
      <c r="BI36" s="659"/>
      <c r="BJ36" s="659"/>
      <c r="BK36" s="659"/>
      <c r="BL36" s="659"/>
      <c r="BM36" s="659"/>
      <c r="BN36" s="659"/>
      <c r="BO36" s="659"/>
      <c r="BP36" s="659"/>
      <c r="BQ36" s="659"/>
      <c r="BR36" s="659"/>
      <c r="BS36" s="659"/>
      <c r="BT36" s="659"/>
      <c r="BU36" s="659"/>
      <c r="BV36" s="208"/>
      <c r="BW36" s="658">
        <f t="shared" si="2"/>
        <v>10</v>
      </c>
      <c r="BX36" s="658"/>
      <c r="BY36" s="659" t="str">
        <f>IF('各会計、関係団体の財政状況及び健全化判断比率'!B70="","",'各会計、関係団体の財政状況及び健全化判断比率'!B70)</f>
        <v>奈良県広域水質検査センター組合</v>
      </c>
      <c r="BZ36" s="659"/>
      <c r="CA36" s="659"/>
      <c r="CB36" s="659"/>
      <c r="CC36" s="659"/>
      <c r="CD36" s="659"/>
      <c r="CE36" s="659"/>
      <c r="CF36" s="659"/>
      <c r="CG36" s="659"/>
      <c r="CH36" s="659"/>
      <c r="CI36" s="659"/>
      <c r="CJ36" s="659"/>
      <c r="CK36" s="659"/>
      <c r="CL36" s="659"/>
      <c r="CM36" s="659"/>
      <c r="CN36" s="208"/>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05"/>
      <c r="DG36" s="660" t="str">
        <f>IF('各会計、関係団体の財政状況及び健全化判断比率'!BR9="","",'各会計、関係団体の財政状況及び健全化判断比率'!BR9)</f>
        <v/>
      </c>
      <c r="DH36" s="660"/>
      <c r="DI36" s="212"/>
      <c r="DJ36" s="180"/>
      <c r="DK36" s="180"/>
      <c r="DL36" s="180"/>
      <c r="DM36" s="180"/>
      <c r="DN36" s="180"/>
      <c r="DO36" s="180"/>
    </row>
    <row r="37" spans="1:119" ht="32.25" customHeight="1" x14ac:dyDescent="0.15">
      <c r="A37" s="181"/>
      <c r="B37" s="207"/>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08"/>
      <c r="U37" s="658" t="str">
        <f t="shared" si="4"/>
        <v/>
      </c>
      <c r="V37" s="658"/>
      <c r="W37" s="659"/>
      <c r="X37" s="659"/>
      <c r="Y37" s="659"/>
      <c r="Z37" s="659"/>
      <c r="AA37" s="659"/>
      <c r="AB37" s="659"/>
      <c r="AC37" s="659"/>
      <c r="AD37" s="659"/>
      <c r="AE37" s="659"/>
      <c r="AF37" s="659"/>
      <c r="AG37" s="659"/>
      <c r="AH37" s="659"/>
      <c r="AI37" s="659"/>
      <c r="AJ37" s="659"/>
      <c r="AK37" s="659"/>
      <c r="AL37" s="208"/>
      <c r="AM37" s="658" t="str">
        <f t="shared" si="0"/>
        <v/>
      </c>
      <c r="AN37" s="658"/>
      <c r="AO37" s="659"/>
      <c r="AP37" s="659"/>
      <c r="AQ37" s="659"/>
      <c r="AR37" s="659"/>
      <c r="AS37" s="659"/>
      <c r="AT37" s="659"/>
      <c r="AU37" s="659"/>
      <c r="AV37" s="659"/>
      <c r="AW37" s="659"/>
      <c r="AX37" s="659"/>
      <c r="AY37" s="659"/>
      <c r="AZ37" s="659"/>
      <c r="BA37" s="659"/>
      <c r="BB37" s="659"/>
      <c r="BC37" s="659"/>
      <c r="BD37" s="208"/>
      <c r="BE37" s="658" t="str">
        <f t="shared" si="1"/>
        <v/>
      </c>
      <c r="BF37" s="658"/>
      <c r="BG37" s="659"/>
      <c r="BH37" s="659"/>
      <c r="BI37" s="659"/>
      <c r="BJ37" s="659"/>
      <c r="BK37" s="659"/>
      <c r="BL37" s="659"/>
      <c r="BM37" s="659"/>
      <c r="BN37" s="659"/>
      <c r="BO37" s="659"/>
      <c r="BP37" s="659"/>
      <c r="BQ37" s="659"/>
      <c r="BR37" s="659"/>
      <c r="BS37" s="659"/>
      <c r="BT37" s="659"/>
      <c r="BU37" s="659"/>
      <c r="BV37" s="208"/>
      <c r="BW37" s="658">
        <f t="shared" si="2"/>
        <v>11</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08"/>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05"/>
      <c r="DG37" s="660" t="str">
        <f>IF('各会計、関係団体の財政状況及び健全化判断比率'!BR10="","",'各会計、関係団体の財政状況及び健全化判断比率'!BR10)</f>
        <v/>
      </c>
      <c r="DH37" s="660"/>
      <c r="DI37" s="212"/>
      <c r="DJ37" s="180"/>
      <c r="DK37" s="180"/>
      <c r="DL37" s="180"/>
      <c r="DM37" s="180"/>
      <c r="DN37" s="180"/>
      <c r="DO37" s="180"/>
    </row>
    <row r="38" spans="1:119" ht="32.25" customHeight="1" x14ac:dyDescent="0.15">
      <c r="A38" s="181"/>
      <c r="B38" s="207"/>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08"/>
      <c r="U38" s="658" t="str">
        <f t="shared" si="4"/>
        <v/>
      </c>
      <c r="V38" s="658"/>
      <c r="W38" s="659"/>
      <c r="X38" s="659"/>
      <c r="Y38" s="659"/>
      <c r="Z38" s="659"/>
      <c r="AA38" s="659"/>
      <c r="AB38" s="659"/>
      <c r="AC38" s="659"/>
      <c r="AD38" s="659"/>
      <c r="AE38" s="659"/>
      <c r="AF38" s="659"/>
      <c r="AG38" s="659"/>
      <c r="AH38" s="659"/>
      <c r="AI38" s="659"/>
      <c r="AJ38" s="659"/>
      <c r="AK38" s="659"/>
      <c r="AL38" s="208"/>
      <c r="AM38" s="658" t="str">
        <f t="shared" si="0"/>
        <v/>
      </c>
      <c r="AN38" s="658"/>
      <c r="AO38" s="659"/>
      <c r="AP38" s="659"/>
      <c r="AQ38" s="659"/>
      <c r="AR38" s="659"/>
      <c r="AS38" s="659"/>
      <c r="AT38" s="659"/>
      <c r="AU38" s="659"/>
      <c r="AV38" s="659"/>
      <c r="AW38" s="659"/>
      <c r="AX38" s="659"/>
      <c r="AY38" s="659"/>
      <c r="AZ38" s="659"/>
      <c r="BA38" s="659"/>
      <c r="BB38" s="659"/>
      <c r="BC38" s="659"/>
      <c r="BD38" s="208"/>
      <c r="BE38" s="658" t="str">
        <f t="shared" si="1"/>
        <v/>
      </c>
      <c r="BF38" s="658"/>
      <c r="BG38" s="659"/>
      <c r="BH38" s="659"/>
      <c r="BI38" s="659"/>
      <c r="BJ38" s="659"/>
      <c r="BK38" s="659"/>
      <c r="BL38" s="659"/>
      <c r="BM38" s="659"/>
      <c r="BN38" s="659"/>
      <c r="BO38" s="659"/>
      <c r="BP38" s="659"/>
      <c r="BQ38" s="659"/>
      <c r="BR38" s="659"/>
      <c r="BS38" s="659"/>
      <c r="BT38" s="659"/>
      <c r="BU38" s="659"/>
      <c r="BV38" s="208"/>
      <c r="BW38" s="658">
        <f t="shared" si="2"/>
        <v>12</v>
      </c>
      <c r="BX38" s="658"/>
      <c r="BY38" s="659" t="str">
        <f>IF('各会計、関係団体の財政状況及び健全化判断比率'!B72="","",'各会計、関係団体の財政状況及び健全化判断比率'!B72)</f>
        <v>奈良県広域消防組合</v>
      </c>
      <c r="BZ38" s="659"/>
      <c r="CA38" s="659"/>
      <c r="CB38" s="659"/>
      <c r="CC38" s="659"/>
      <c r="CD38" s="659"/>
      <c r="CE38" s="659"/>
      <c r="CF38" s="659"/>
      <c r="CG38" s="659"/>
      <c r="CH38" s="659"/>
      <c r="CI38" s="659"/>
      <c r="CJ38" s="659"/>
      <c r="CK38" s="659"/>
      <c r="CL38" s="659"/>
      <c r="CM38" s="659"/>
      <c r="CN38" s="208"/>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05"/>
      <c r="DG38" s="660" t="str">
        <f>IF('各会計、関係団体の財政状況及び健全化判断比率'!BR11="","",'各会計、関係団体の財政状況及び健全化判断比率'!BR11)</f>
        <v/>
      </c>
      <c r="DH38" s="660"/>
      <c r="DI38" s="212"/>
      <c r="DJ38" s="180"/>
      <c r="DK38" s="180"/>
      <c r="DL38" s="180"/>
      <c r="DM38" s="180"/>
      <c r="DN38" s="180"/>
      <c r="DO38" s="180"/>
    </row>
    <row r="39" spans="1:119" ht="32.25" customHeight="1" x14ac:dyDescent="0.15">
      <c r="A39" s="181"/>
      <c r="B39" s="207"/>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08"/>
      <c r="U39" s="658" t="str">
        <f t="shared" si="4"/>
        <v/>
      </c>
      <c r="V39" s="658"/>
      <c r="W39" s="659"/>
      <c r="X39" s="659"/>
      <c r="Y39" s="659"/>
      <c r="Z39" s="659"/>
      <c r="AA39" s="659"/>
      <c r="AB39" s="659"/>
      <c r="AC39" s="659"/>
      <c r="AD39" s="659"/>
      <c r="AE39" s="659"/>
      <c r="AF39" s="659"/>
      <c r="AG39" s="659"/>
      <c r="AH39" s="659"/>
      <c r="AI39" s="659"/>
      <c r="AJ39" s="659"/>
      <c r="AK39" s="659"/>
      <c r="AL39" s="208"/>
      <c r="AM39" s="658" t="str">
        <f t="shared" si="0"/>
        <v/>
      </c>
      <c r="AN39" s="658"/>
      <c r="AO39" s="659"/>
      <c r="AP39" s="659"/>
      <c r="AQ39" s="659"/>
      <c r="AR39" s="659"/>
      <c r="AS39" s="659"/>
      <c r="AT39" s="659"/>
      <c r="AU39" s="659"/>
      <c r="AV39" s="659"/>
      <c r="AW39" s="659"/>
      <c r="AX39" s="659"/>
      <c r="AY39" s="659"/>
      <c r="AZ39" s="659"/>
      <c r="BA39" s="659"/>
      <c r="BB39" s="659"/>
      <c r="BC39" s="659"/>
      <c r="BD39" s="208"/>
      <c r="BE39" s="658" t="str">
        <f t="shared" si="1"/>
        <v/>
      </c>
      <c r="BF39" s="658"/>
      <c r="BG39" s="659"/>
      <c r="BH39" s="659"/>
      <c r="BI39" s="659"/>
      <c r="BJ39" s="659"/>
      <c r="BK39" s="659"/>
      <c r="BL39" s="659"/>
      <c r="BM39" s="659"/>
      <c r="BN39" s="659"/>
      <c r="BO39" s="659"/>
      <c r="BP39" s="659"/>
      <c r="BQ39" s="659"/>
      <c r="BR39" s="659"/>
      <c r="BS39" s="659"/>
      <c r="BT39" s="659"/>
      <c r="BU39" s="659"/>
      <c r="BV39" s="208"/>
      <c r="BW39" s="658">
        <f t="shared" si="2"/>
        <v>13</v>
      </c>
      <c r="BX39" s="658"/>
      <c r="BY39" s="659" t="str">
        <f>IF('各会計、関係団体の財政状況及び健全化判断比率'!B73="","",'各会計、関係団体の財政状況及び健全化判断比率'!B73)</f>
        <v>山辺・県北西部広域環境衛生組合</v>
      </c>
      <c r="BZ39" s="659"/>
      <c r="CA39" s="659"/>
      <c r="CB39" s="659"/>
      <c r="CC39" s="659"/>
      <c r="CD39" s="659"/>
      <c r="CE39" s="659"/>
      <c r="CF39" s="659"/>
      <c r="CG39" s="659"/>
      <c r="CH39" s="659"/>
      <c r="CI39" s="659"/>
      <c r="CJ39" s="659"/>
      <c r="CK39" s="659"/>
      <c r="CL39" s="659"/>
      <c r="CM39" s="659"/>
      <c r="CN39" s="208"/>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05"/>
      <c r="DG39" s="660" t="str">
        <f>IF('各会計、関係団体の財政状況及び健全化判断比率'!BR12="","",'各会計、関係団体の財政状況及び健全化判断比率'!BR12)</f>
        <v/>
      </c>
      <c r="DH39" s="660"/>
      <c r="DI39" s="212"/>
      <c r="DJ39" s="180"/>
      <c r="DK39" s="180"/>
      <c r="DL39" s="180"/>
      <c r="DM39" s="180"/>
      <c r="DN39" s="180"/>
      <c r="DO39" s="180"/>
    </row>
    <row r="40" spans="1:119" ht="32.25" customHeight="1" x14ac:dyDescent="0.15">
      <c r="A40" s="181"/>
      <c r="B40" s="207"/>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08"/>
      <c r="U40" s="658" t="str">
        <f t="shared" si="4"/>
        <v/>
      </c>
      <c r="V40" s="658"/>
      <c r="W40" s="659"/>
      <c r="X40" s="659"/>
      <c r="Y40" s="659"/>
      <c r="Z40" s="659"/>
      <c r="AA40" s="659"/>
      <c r="AB40" s="659"/>
      <c r="AC40" s="659"/>
      <c r="AD40" s="659"/>
      <c r="AE40" s="659"/>
      <c r="AF40" s="659"/>
      <c r="AG40" s="659"/>
      <c r="AH40" s="659"/>
      <c r="AI40" s="659"/>
      <c r="AJ40" s="659"/>
      <c r="AK40" s="659"/>
      <c r="AL40" s="208"/>
      <c r="AM40" s="658" t="str">
        <f t="shared" si="0"/>
        <v/>
      </c>
      <c r="AN40" s="658"/>
      <c r="AO40" s="659"/>
      <c r="AP40" s="659"/>
      <c r="AQ40" s="659"/>
      <c r="AR40" s="659"/>
      <c r="AS40" s="659"/>
      <c r="AT40" s="659"/>
      <c r="AU40" s="659"/>
      <c r="AV40" s="659"/>
      <c r="AW40" s="659"/>
      <c r="AX40" s="659"/>
      <c r="AY40" s="659"/>
      <c r="AZ40" s="659"/>
      <c r="BA40" s="659"/>
      <c r="BB40" s="659"/>
      <c r="BC40" s="659"/>
      <c r="BD40" s="208"/>
      <c r="BE40" s="658" t="str">
        <f t="shared" si="1"/>
        <v/>
      </c>
      <c r="BF40" s="658"/>
      <c r="BG40" s="659"/>
      <c r="BH40" s="659"/>
      <c r="BI40" s="659"/>
      <c r="BJ40" s="659"/>
      <c r="BK40" s="659"/>
      <c r="BL40" s="659"/>
      <c r="BM40" s="659"/>
      <c r="BN40" s="659"/>
      <c r="BO40" s="659"/>
      <c r="BP40" s="659"/>
      <c r="BQ40" s="659"/>
      <c r="BR40" s="659"/>
      <c r="BS40" s="659"/>
      <c r="BT40" s="659"/>
      <c r="BU40" s="659"/>
      <c r="BV40" s="208"/>
      <c r="BW40" s="658">
        <f t="shared" si="2"/>
        <v>14</v>
      </c>
      <c r="BX40" s="658"/>
      <c r="BY40" s="659" t="str">
        <f>IF('各会計、関係団体の財政状況及び健全化判断比率'!B74="","",'各会計、関係団体の財政状況及び健全化判断比率'!B74)</f>
        <v>国保中央病院組合</v>
      </c>
      <c r="BZ40" s="659"/>
      <c r="CA40" s="659"/>
      <c r="CB40" s="659"/>
      <c r="CC40" s="659"/>
      <c r="CD40" s="659"/>
      <c r="CE40" s="659"/>
      <c r="CF40" s="659"/>
      <c r="CG40" s="659"/>
      <c r="CH40" s="659"/>
      <c r="CI40" s="659"/>
      <c r="CJ40" s="659"/>
      <c r="CK40" s="659"/>
      <c r="CL40" s="659"/>
      <c r="CM40" s="659"/>
      <c r="CN40" s="208"/>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05"/>
      <c r="DG40" s="660" t="str">
        <f>IF('各会計、関係団体の財政状況及び健全化判断比率'!BR13="","",'各会計、関係団体の財政状況及び健全化判断比率'!BR13)</f>
        <v/>
      </c>
      <c r="DH40" s="660"/>
      <c r="DI40" s="212"/>
      <c r="DJ40" s="180"/>
      <c r="DK40" s="180"/>
      <c r="DL40" s="180"/>
      <c r="DM40" s="180"/>
      <c r="DN40" s="180"/>
      <c r="DO40" s="180"/>
    </row>
    <row r="41" spans="1:119" ht="32.25" customHeight="1" x14ac:dyDescent="0.15">
      <c r="A41" s="181"/>
      <c r="B41" s="207"/>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08"/>
      <c r="U41" s="658" t="str">
        <f t="shared" si="4"/>
        <v/>
      </c>
      <c r="V41" s="658"/>
      <c r="W41" s="659"/>
      <c r="X41" s="659"/>
      <c r="Y41" s="659"/>
      <c r="Z41" s="659"/>
      <c r="AA41" s="659"/>
      <c r="AB41" s="659"/>
      <c r="AC41" s="659"/>
      <c r="AD41" s="659"/>
      <c r="AE41" s="659"/>
      <c r="AF41" s="659"/>
      <c r="AG41" s="659"/>
      <c r="AH41" s="659"/>
      <c r="AI41" s="659"/>
      <c r="AJ41" s="659"/>
      <c r="AK41" s="659"/>
      <c r="AL41" s="208"/>
      <c r="AM41" s="658" t="str">
        <f t="shared" si="0"/>
        <v/>
      </c>
      <c r="AN41" s="658"/>
      <c r="AO41" s="659"/>
      <c r="AP41" s="659"/>
      <c r="AQ41" s="659"/>
      <c r="AR41" s="659"/>
      <c r="AS41" s="659"/>
      <c r="AT41" s="659"/>
      <c r="AU41" s="659"/>
      <c r="AV41" s="659"/>
      <c r="AW41" s="659"/>
      <c r="AX41" s="659"/>
      <c r="AY41" s="659"/>
      <c r="AZ41" s="659"/>
      <c r="BA41" s="659"/>
      <c r="BB41" s="659"/>
      <c r="BC41" s="659"/>
      <c r="BD41" s="208"/>
      <c r="BE41" s="658" t="str">
        <f t="shared" si="1"/>
        <v/>
      </c>
      <c r="BF41" s="658"/>
      <c r="BG41" s="659"/>
      <c r="BH41" s="659"/>
      <c r="BI41" s="659"/>
      <c r="BJ41" s="659"/>
      <c r="BK41" s="659"/>
      <c r="BL41" s="659"/>
      <c r="BM41" s="659"/>
      <c r="BN41" s="659"/>
      <c r="BO41" s="659"/>
      <c r="BP41" s="659"/>
      <c r="BQ41" s="659"/>
      <c r="BR41" s="659"/>
      <c r="BS41" s="659"/>
      <c r="BT41" s="659"/>
      <c r="BU41" s="659"/>
      <c r="BV41" s="208"/>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08"/>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05"/>
      <c r="DG41" s="660" t="str">
        <f>IF('各会計、関係団体の財政状況及び健全化判断比率'!BR14="","",'各会計、関係団体の財政状況及び健全化判断比率'!BR14)</f>
        <v/>
      </c>
      <c r="DH41" s="660"/>
      <c r="DI41" s="212"/>
      <c r="DJ41" s="180"/>
      <c r="DK41" s="180"/>
      <c r="DL41" s="180"/>
      <c r="DM41" s="180"/>
      <c r="DN41" s="180"/>
      <c r="DO41" s="180"/>
    </row>
    <row r="42" spans="1:119" ht="32.25" customHeight="1" x14ac:dyDescent="0.15">
      <c r="A42" s="180"/>
      <c r="B42" s="207"/>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08"/>
      <c r="U42" s="658" t="str">
        <f t="shared" si="4"/>
        <v/>
      </c>
      <c r="V42" s="658"/>
      <c r="W42" s="659"/>
      <c r="X42" s="659"/>
      <c r="Y42" s="659"/>
      <c r="Z42" s="659"/>
      <c r="AA42" s="659"/>
      <c r="AB42" s="659"/>
      <c r="AC42" s="659"/>
      <c r="AD42" s="659"/>
      <c r="AE42" s="659"/>
      <c r="AF42" s="659"/>
      <c r="AG42" s="659"/>
      <c r="AH42" s="659"/>
      <c r="AI42" s="659"/>
      <c r="AJ42" s="659"/>
      <c r="AK42" s="659"/>
      <c r="AL42" s="208"/>
      <c r="AM42" s="658" t="str">
        <f t="shared" si="0"/>
        <v/>
      </c>
      <c r="AN42" s="658"/>
      <c r="AO42" s="659"/>
      <c r="AP42" s="659"/>
      <c r="AQ42" s="659"/>
      <c r="AR42" s="659"/>
      <c r="AS42" s="659"/>
      <c r="AT42" s="659"/>
      <c r="AU42" s="659"/>
      <c r="AV42" s="659"/>
      <c r="AW42" s="659"/>
      <c r="AX42" s="659"/>
      <c r="AY42" s="659"/>
      <c r="AZ42" s="659"/>
      <c r="BA42" s="659"/>
      <c r="BB42" s="659"/>
      <c r="BC42" s="659"/>
      <c r="BD42" s="208"/>
      <c r="BE42" s="658" t="str">
        <f t="shared" si="1"/>
        <v/>
      </c>
      <c r="BF42" s="658"/>
      <c r="BG42" s="659"/>
      <c r="BH42" s="659"/>
      <c r="BI42" s="659"/>
      <c r="BJ42" s="659"/>
      <c r="BK42" s="659"/>
      <c r="BL42" s="659"/>
      <c r="BM42" s="659"/>
      <c r="BN42" s="659"/>
      <c r="BO42" s="659"/>
      <c r="BP42" s="659"/>
      <c r="BQ42" s="659"/>
      <c r="BR42" s="659"/>
      <c r="BS42" s="659"/>
      <c r="BT42" s="659"/>
      <c r="BU42" s="659"/>
      <c r="BV42" s="208"/>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08"/>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05"/>
      <c r="DG42" s="660" t="str">
        <f>IF('各会計、関係団体の財政状況及び健全化判断比率'!BR15="","",'各会計、関係団体の財政状況及び健全化判断比率'!BR15)</f>
        <v/>
      </c>
      <c r="DH42" s="660"/>
      <c r="DI42" s="212"/>
      <c r="DJ42" s="180"/>
      <c r="DK42" s="180"/>
      <c r="DL42" s="180"/>
      <c r="DM42" s="180"/>
      <c r="DN42" s="180"/>
      <c r="DO42" s="180"/>
    </row>
    <row r="43" spans="1:119" ht="32.25" customHeight="1" x14ac:dyDescent="0.15">
      <c r="A43" s="180"/>
      <c r="B43" s="207"/>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08"/>
      <c r="U43" s="658" t="str">
        <f t="shared" si="4"/>
        <v/>
      </c>
      <c r="V43" s="658"/>
      <c r="W43" s="659"/>
      <c r="X43" s="659"/>
      <c r="Y43" s="659"/>
      <c r="Z43" s="659"/>
      <c r="AA43" s="659"/>
      <c r="AB43" s="659"/>
      <c r="AC43" s="659"/>
      <c r="AD43" s="659"/>
      <c r="AE43" s="659"/>
      <c r="AF43" s="659"/>
      <c r="AG43" s="659"/>
      <c r="AH43" s="659"/>
      <c r="AI43" s="659"/>
      <c r="AJ43" s="659"/>
      <c r="AK43" s="659"/>
      <c r="AL43" s="208"/>
      <c r="AM43" s="658" t="str">
        <f t="shared" si="0"/>
        <v/>
      </c>
      <c r="AN43" s="658"/>
      <c r="AO43" s="659"/>
      <c r="AP43" s="659"/>
      <c r="AQ43" s="659"/>
      <c r="AR43" s="659"/>
      <c r="AS43" s="659"/>
      <c r="AT43" s="659"/>
      <c r="AU43" s="659"/>
      <c r="AV43" s="659"/>
      <c r="AW43" s="659"/>
      <c r="AX43" s="659"/>
      <c r="AY43" s="659"/>
      <c r="AZ43" s="659"/>
      <c r="BA43" s="659"/>
      <c r="BB43" s="659"/>
      <c r="BC43" s="659"/>
      <c r="BD43" s="208"/>
      <c r="BE43" s="658" t="str">
        <f t="shared" si="1"/>
        <v/>
      </c>
      <c r="BF43" s="658"/>
      <c r="BG43" s="659"/>
      <c r="BH43" s="659"/>
      <c r="BI43" s="659"/>
      <c r="BJ43" s="659"/>
      <c r="BK43" s="659"/>
      <c r="BL43" s="659"/>
      <c r="BM43" s="659"/>
      <c r="BN43" s="659"/>
      <c r="BO43" s="659"/>
      <c r="BP43" s="659"/>
      <c r="BQ43" s="659"/>
      <c r="BR43" s="659"/>
      <c r="BS43" s="659"/>
      <c r="BT43" s="659"/>
      <c r="BU43" s="659"/>
      <c r="BV43" s="208"/>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08"/>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05"/>
      <c r="DG43" s="660" t="str">
        <f>IF('各会計、関係団体の財政状況及び健全化判断比率'!BR16="","",'各会計、関係団体の財政状況及び健全化判断比率'!BR16)</f>
        <v/>
      </c>
      <c r="DH43" s="660"/>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203</v>
      </c>
      <c r="C46" s="180"/>
      <c r="D46" s="180"/>
      <c r="E46" s="180" t="s">
        <v>204</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205</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206</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207</v>
      </c>
    </row>
    <row r="50" spans="5:5" x14ac:dyDescent="0.15">
      <c r="E50" s="182" t="s">
        <v>208</v>
      </c>
    </row>
    <row r="51" spans="5:5" x14ac:dyDescent="0.15">
      <c r="E51" s="182" t="s">
        <v>209</v>
      </c>
    </row>
    <row r="52" spans="5:5" x14ac:dyDescent="0.15">
      <c r="E52" s="182" t="s">
        <v>210</v>
      </c>
    </row>
    <row r="53" spans="5:5" x14ac:dyDescent="0.15"/>
    <row r="54" spans="5:5" x14ac:dyDescent="0.15"/>
    <row r="55" spans="5:5" x14ac:dyDescent="0.15"/>
    <row r="56" spans="5:5" x14ac:dyDescent="0.15"/>
  </sheetData>
  <sheetProtection algorithmName="SHA-512" hashValue="BzPdeNWf45oZB0DXE7XbtgXIxemlFAQNp3Klxv/rJ9BRE0x2IV4XdLcgcLFEx9isTqa86S+wGjbz0XggDCmmWg==" saltValue="hiUEuybXNyRix7OBW6S5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60" t="s">
        <v>568</v>
      </c>
      <c r="D34" s="1260"/>
      <c r="E34" s="1261"/>
      <c r="F34" s="32" t="s">
        <v>569</v>
      </c>
      <c r="G34" s="33" t="s">
        <v>570</v>
      </c>
      <c r="H34" s="33" t="s">
        <v>571</v>
      </c>
      <c r="I34" s="33" t="s">
        <v>572</v>
      </c>
      <c r="J34" s="34" t="s">
        <v>573</v>
      </c>
      <c r="K34" s="22"/>
      <c r="L34" s="22"/>
      <c r="M34" s="22"/>
      <c r="N34" s="22"/>
      <c r="O34" s="22"/>
      <c r="P34" s="22"/>
    </row>
    <row r="35" spans="1:16" ht="39" customHeight="1" x14ac:dyDescent="0.15">
      <c r="A35" s="22"/>
      <c r="B35" s="35"/>
      <c r="C35" s="1254" t="s">
        <v>574</v>
      </c>
      <c r="D35" s="1255"/>
      <c r="E35" s="1256"/>
      <c r="F35" s="36">
        <v>13.24</v>
      </c>
      <c r="G35" s="37">
        <v>12.79</v>
      </c>
      <c r="H35" s="37">
        <v>12.22</v>
      </c>
      <c r="I35" s="37">
        <v>11.2</v>
      </c>
      <c r="J35" s="38">
        <v>10.199999999999999</v>
      </c>
      <c r="K35" s="22"/>
      <c r="L35" s="22"/>
      <c r="M35" s="22"/>
      <c r="N35" s="22"/>
      <c r="O35" s="22"/>
      <c r="P35" s="22"/>
    </row>
    <row r="36" spans="1:16" ht="39" customHeight="1" x14ac:dyDescent="0.15">
      <c r="A36" s="22"/>
      <c r="B36" s="35"/>
      <c r="C36" s="1254" t="s">
        <v>575</v>
      </c>
      <c r="D36" s="1255"/>
      <c r="E36" s="1256"/>
      <c r="F36" s="36">
        <v>7.52</v>
      </c>
      <c r="G36" s="37">
        <v>11.68</v>
      </c>
      <c r="H36" s="37">
        <v>14.4</v>
      </c>
      <c r="I36" s="37">
        <v>17.29</v>
      </c>
      <c r="J36" s="38">
        <v>9.5</v>
      </c>
      <c r="K36" s="22"/>
      <c r="L36" s="22"/>
      <c r="M36" s="22"/>
      <c r="N36" s="22"/>
      <c r="O36" s="22"/>
      <c r="P36" s="22"/>
    </row>
    <row r="37" spans="1:16" ht="39" customHeight="1" x14ac:dyDescent="0.15">
      <c r="A37" s="22"/>
      <c r="B37" s="35"/>
      <c r="C37" s="1254" t="s">
        <v>576</v>
      </c>
      <c r="D37" s="1255"/>
      <c r="E37" s="1256"/>
      <c r="F37" s="36" t="s">
        <v>522</v>
      </c>
      <c r="G37" s="37">
        <v>1.03</v>
      </c>
      <c r="H37" s="37">
        <v>1.32</v>
      </c>
      <c r="I37" s="37">
        <v>1.76</v>
      </c>
      <c r="J37" s="38">
        <v>1.9</v>
      </c>
      <c r="K37" s="22"/>
      <c r="L37" s="22"/>
      <c r="M37" s="22"/>
      <c r="N37" s="22"/>
      <c r="O37" s="22"/>
      <c r="P37" s="22"/>
    </row>
    <row r="38" spans="1:16" ht="39" customHeight="1" x14ac:dyDescent="0.15">
      <c r="A38" s="22"/>
      <c r="B38" s="35"/>
      <c r="C38" s="1254" t="s">
        <v>577</v>
      </c>
      <c r="D38" s="1255"/>
      <c r="E38" s="1256"/>
      <c r="F38" s="36">
        <v>0</v>
      </c>
      <c r="G38" s="37">
        <v>0.45</v>
      </c>
      <c r="H38" s="37">
        <v>0.97</v>
      </c>
      <c r="I38" s="37">
        <v>0.82</v>
      </c>
      <c r="J38" s="38">
        <v>0.81</v>
      </c>
      <c r="K38" s="22"/>
      <c r="L38" s="22"/>
      <c r="M38" s="22"/>
      <c r="N38" s="22"/>
      <c r="O38" s="22"/>
      <c r="P38" s="22"/>
    </row>
    <row r="39" spans="1:16" ht="39" customHeight="1" x14ac:dyDescent="0.15">
      <c r="A39" s="22"/>
      <c r="B39" s="35"/>
      <c r="C39" s="1254" t="s">
        <v>578</v>
      </c>
      <c r="D39" s="1255"/>
      <c r="E39" s="1256"/>
      <c r="F39" s="36">
        <v>0.52</v>
      </c>
      <c r="G39" s="37">
        <v>0.33</v>
      </c>
      <c r="H39" s="37">
        <v>0.02</v>
      </c>
      <c r="I39" s="37">
        <v>0.41</v>
      </c>
      <c r="J39" s="38">
        <v>0.16</v>
      </c>
      <c r="K39" s="22"/>
      <c r="L39" s="22"/>
      <c r="M39" s="22"/>
      <c r="N39" s="22"/>
      <c r="O39" s="22"/>
      <c r="P39" s="22"/>
    </row>
    <row r="40" spans="1:16" ht="39" customHeight="1" x14ac:dyDescent="0.15">
      <c r="A40" s="22"/>
      <c r="B40" s="35"/>
      <c r="C40" s="1254" t="s">
        <v>579</v>
      </c>
      <c r="D40" s="1255"/>
      <c r="E40" s="1256"/>
      <c r="F40" s="36">
        <v>0</v>
      </c>
      <c r="G40" s="37">
        <v>0</v>
      </c>
      <c r="H40" s="37">
        <v>0.01</v>
      </c>
      <c r="I40" s="37">
        <v>0</v>
      </c>
      <c r="J40" s="38">
        <v>0.01</v>
      </c>
      <c r="K40" s="22"/>
      <c r="L40" s="22"/>
      <c r="M40" s="22"/>
      <c r="N40" s="22"/>
      <c r="O40" s="22"/>
      <c r="P40" s="22"/>
    </row>
    <row r="41" spans="1:16" ht="39" customHeight="1" x14ac:dyDescent="0.15">
      <c r="A41" s="22"/>
      <c r="B41" s="35"/>
      <c r="C41" s="1254"/>
      <c r="D41" s="1255"/>
      <c r="E41" s="1256"/>
      <c r="F41" s="36"/>
      <c r="G41" s="37"/>
      <c r="H41" s="37"/>
      <c r="I41" s="37"/>
      <c r="J41" s="38"/>
      <c r="K41" s="22"/>
      <c r="L41" s="22"/>
      <c r="M41" s="22"/>
      <c r="N41" s="22"/>
      <c r="O41" s="22"/>
      <c r="P41" s="22"/>
    </row>
    <row r="42" spans="1:16" ht="39" customHeight="1" x14ac:dyDescent="0.15">
      <c r="A42" s="22"/>
      <c r="B42" s="39"/>
      <c r="C42" s="1254" t="s">
        <v>580</v>
      </c>
      <c r="D42" s="1255"/>
      <c r="E42" s="1256"/>
      <c r="F42" s="36" t="s">
        <v>581</v>
      </c>
      <c r="G42" s="37" t="s">
        <v>522</v>
      </c>
      <c r="H42" s="37" t="s">
        <v>522</v>
      </c>
      <c r="I42" s="37" t="s">
        <v>522</v>
      </c>
      <c r="J42" s="38" t="s">
        <v>522</v>
      </c>
      <c r="K42" s="22"/>
      <c r="L42" s="22"/>
      <c r="M42" s="22"/>
      <c r="N42" s="22"/>
      <c r="O42" s="22"/>
      <c r="P42" s="22"/>
    </row>
    <row r="43" spans="1:16" ht="39" customHeight="1" thickBot="1" x14ac:dyDescent="0.2">
      <c r="A43" s="22"/>
      <c r="B43" s="40"/>
      <c r="C43" s="1257" t="s">
        <v>582</v>
      </c>
      <c r="D43" s="1258"/>
      <c r="E43" s="1259"/>
      <c r="F43" s="41">
        <v>0.01</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27Lsl35G7oJyLZWT76RxIs5o/R9NnOXw3bJgjS5FtglG/lP+KsDQQTuI1zCgN1zOoNr1f0cOcRDik9MAY7kBQ==" saltValue="O50A8dQzznIXwX/UClVB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408</v>
      </c>
      <c r="L45" s="60">
        <v>446</v>
      </c>
      <c r="M45" s="60">
        <v>413</v>
      </c>
      <c r="N45" s="60">
        <v>410</v>
      </c>
      <c r="O45" s="61">
        <v>433</v>
      </c>
      <c r="P45" s="48"/>
      <c r="Q45" s="48"/>
      <c r="R45" s="48"/>
      <c r="S45" s="48"/>
      <c r="T45" s="48"/>
      <c r="U45" s="48"/>
    </row>
    <row r="46" spans="1:21" ht="30.75" customHeight="1" x14ac:dyDescent="0.15">
      <c r="A46" s="48"/>
      <c r="B46" s="1264"/>
      <c r="C46" s="1265"/>
      <c r="D46" s="62"/>
      <c r="E46" s="1270" t="s">
        <v>13</v>
      </c>
      <c r="F46" s="1270"/>
      <c r="G46" s="1270"/>
      <c r="H46" s="1270"/>
      <c r="I46" s="1270"/>
      <c r="J46" s="1271"/>
      <c r="K46" s="63" t="s">
        <v>522</v>
      </c>
      <c r="L46" s="64" t="s">
        <v>522</v>
      </c>
      <c r="M46" s="64" t="s">
        <v>522</v>
      </c>
      <c r="N46" s="64" t="s">
        <v>522</v>
      </c>
      <c r="O46" s="65" t="s">
        <v>522</v>
      </c>
      <c r="P46" s="48"/>
      <c r="Q46" s="48"/>
      <c r="R46" s="48"/>
      <c r="S46" s="48"/>
      <c r="T46" s="48"/>
      <c r="U46" s="48"/>
    </row>
    <row r="47" spans="1:21" ht="30.75" customHeight="1" x14ac:dyDescent="0.15">
      <c r="A47" s="48"/>
      <c r="B47" s="1264"/>
      <c r="C47" s="1265"/>
      <c r="D47" s="62"/>
      <c r="E47" s="1270" t="s">
        <v>14</v>
      </c>
      <c r="F47" s="1270"/>
      <c r="G47" s="1270"/>
      <c r="H47" s="1270"/>
      <c r="I47" s="1270"/>
      <c r="J47" s="1271"/>
      <c r="K47" s="63" t="s">
        <v>522</v>
      </c>
      <c r="L47" s="64" t="s">
        <v>522</v>
      </c>
      <c r="M47" s="64" t="s">
        <v>522</v>
      </c>
      <c r="N47" s="64" t="s">
        <v>522</v>
      </c>
      <c r="O47" s="65" t="s">
        <v>522</v>
      </c>
      <c r="P47" s="48"/>
      <c r="Q47" s="48"/>
      <c r="R47" s="48"/>
      <c r="S47" s="48"/>
      <c r="T47" s="48"/>
      <c r="U47" s="48"/>
    </row>
    <row r="48" spans="1:21" ht="30.75" customHeight="1" x14ac:dyDescent="0.15">
      <c r="A48" s="48"/>
      <c r="B48" s="1264"/>
      <c r="C48" s="1265"/>
      <c r="D48" s="62"/>
      <c r="E48" s="1270" t="s">
        <v>15</v>
      </c>
      <c r="F48" s="1270"/>
      <c r="G48" s="1270"/>
      <c r="H48" s="1270"/>
      <c r="I48" s="1270"/>
      <c r="J48" s="1271"/>
      <c r="K48" s="63">
        <v>102</v>
      </c>
      <c r="L48" s="64">
        <v>129</v>
      </c>
      <c r="M48" s="64">
        <v>113</v>
      </c>
      <c r="N48" s="64">
        <v>74</v>
      </c>
      <c r="O48" s="65">
        <v>67</v>
      </c>
      <c r="P48" s="48"/>
      <c r="Q48" s="48"/>
      <c r="R48" s="48"/>
      <c r="S48" s="48"/>
      <c r="T48" s="48"/>
      <c r="U48" s="48"/>
    </row>
    <row r="49" spans="1:21" ht="30.75" customHeight="1" x14ac:dyDescent="0.15">
      <c r="A49" s="48"/>
      <c r="B49" s="1264"/>
      <c r="C49" s="1265"/>
      <c r="D49" s="62"/>
      <c r="E49" s="1270" t="s">
        <v>16</v>
      </c>
      <c r="F49" s="1270"/>
      <c r="G49" s="1270"/>
      <c r="H49" s="1270"/>
      <c r="I49" s="1270"/>
      <c r="J49" s="1271"/>
      <c r="K49" s="63">
        <v>52</v>
      </c>
      <c r="L49" s="64">
        <v>62</v>
      </c>
      <c r="M49" s="64">
        <v>61</v>
      </c>
      <c r="N49" s="64">
        <v>61</v>
      </c>
      <c r="O49" s="65">
        <v>65</v>
      </c>
      <c r="P49" s="48"/>
      <c r="Q49" s="48"/>
      <c r="R49" s="48"/>
      <c r="S49" s="48"/>
      <c r="T49" s="48"/>
      <c r="U49" s="48"/>
    </row>
    <row r="50" spans="1:21" ht="30.75" customHeight="1" x14ac:dyDescent="0.15">
      <c r="A50" s="48"/>
      <c r="B50" s="1264"/>
      <c r="C50" s="1265"/>
      <c r="D50" s="62"/>
      <c r="E50" s="1270" t="s">
        <v>17</v>
      </c>
      <c r="F50" s="1270"/>
      <c r="G50" s="1270"/>
      <c r="H50" s="1270"/>
      <c r="I50" s="1270"/>
      <c r="J50" s="1271"/>
      <c r="K50" s="63">
        <v>7</v>
      </c>
      <c r="L50" s="64">
        <v>14</v>
      </c>
      <c r="M50" s="64">
        <v>15</v>
      </c>
      <c r="N50" s="64">
        <v>21</v>
      </c>
      <c r="O50" s="65" t="s">
        <v>522</v>
      </c>
      <c r="P50" s="48"/>
      <c r="Q50" s="48"/>
      <c r="R50" s="48"/>
      <c r="S50" s="48"/>
      <c r="T50" s="48"/>
      <c r="U50" s="48"/>
    </row>
    <row r="51" spans="1:21" ht="30.75" customHeight="1" x14ac:dyDescent="0.15">
      <c r="A51" s="48"/>
      <c r="B51" s="1266"/>
      <c r="C51" s="1267"/>
      <c r="D51" s="66"/>
      <c r="E51" s="1270" t="s">
        <v>18</v>
      </c>
      <c r="F51" s="1270"/>
      <c r="G51" s="1270"/>
      <c r="H51" s="1270"/>
      <c r="I51" s="1270"/>
      <c r="J51" s="1271"/>
      <c r="K51" s="63" t="s">
        <v>522</v>
      </c>
      <c r="L51" s="64" t="s">
        <v>522</v>
      </c>
      <c r="M51" s="64" t="s">
        <v>522</v>
      </c>
      <c r="N51" s="64" t="s">
        <v>522</v>
      </c>
      <c r="O51" s="65" t="s">
        <v>522</v>
      </c>
      <c r="P51" s="48"/>
      <c r="Q51" s="48"/>
      <c r="R51" s="48"/>
      <c r="S51" s="48"/>
      <c r="T51" s="48"/>
      <c r="U51" s="48"/>
    </row>
    <row r="52" spans="1:21" ht="30.75" customHeight="1" x14ac:dyDescent="0.15">
      <c r="A52" s="48"/>
      <c r="B52" s="1272" t="s">
        <v>19</v>
      </c>
      <c r="C52" s="1273"/>
      <c r="D52" s="66"/>
      <c r="E52" s="1270" t="s">
        <v>20</v>
      </c>
      <c r="F52" s="1270"/>
      <c r="G52" s="1270"/>
      <c r="H52" s="1270"/>
      <c r="I52" s="1270"/>
      <c r="J52" s="1271"/>
      <c r="K52" s="63">
        <v>422</v>
      </c>
      <c r="L52" s="64">
        <v>434</v>
      </c>
      <c r="M52" s="64">
        <v>414</v>
      </c>
      <c r="N52" s="64">
        <v>390</v>
      </c>
      <c r="O52" s="65">
        <v>387</v>
      </c>
      <c r="P52" s="48"/>
      <c r="Q52" s="48"/>
      <c r="R52" s="48"/>
      <c r="S52" s="48"/>
      <c r="T52" s="48"/>
      <c r="U52" s="48"/>
    </row>
    <row r="53" spans="1:21" ht="30.75" customHeight="1" thickBot="1" x14ac:dyDescent="0.2">
      <c r="A53" s="48"/>
      <c r="B53" s="1274" t="s">
        <v>21</v>
      </c>
      <c r="C53" s="1275"/>
      <c r="D53" s="67"/>
      <c r="E53" s="1276" t="s">
        <v>22</v>
      </c>
      <c r="F53" s="1276"/>
      <c r="G53" s="1276"/>
      <c r="H53" s="1276"/>
      <c r="I53" s="1276"/>
      <c r="J53" s="1277"/>
      <c r="K53" s="68">
        <v>147</v>
      </c>
      <c r="L53" s="69">
        <v>217</v>
      </c>
      <c r="M53" s="69">
        <v>188</v>
      </c>
      <c r="N53" s="69">
        <v>176</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78" t="s">
        <v>25</v>
      </c>
      <c r="C57" s="1279"/>
      <c r="D57" s="1282" t="s">
        <v>26</v>
      </c>
      <c r="E57" s="1283"/>
      <c r="F57" s="1283"/>
      <c r="G57" s="1283"/>
      <c r="H57" s="1283"/>
      <c r="I57" s="1283"/>
      <c r="J57" s="1284"/>
      <c r="K57" s="382" t="s">
        <v>598</v>
      </c>
      <c r="L57" s="384" t="s">
        <v>598</v>
      </c>
      <c r="M57" s="384" t="s">
        <v>598</v>
      </c>
      <c r="N57" s="384" t="s">
        <v>598</v>
      </c>
      <c r="O57" s="386" t="s">
        <v>598</v>
      </c>
    </row>
    <row r="58" spans="1:21" ht="31.5" customHeight="1" thickBot="1" x14ac:dyDescent="0.2">
      <c r="B58" s="1280"/>
      <c r="C58" s="1281"/>
      <c r="D58" s="1285" t="s">
        <v>27</v>
      </c>
      <c r="E58" s="1286"/>
      <c r="F58" s="1286"/>
      <c r="G58" s="1286"/>
      <c r="H58" s="1286"/>
      <c r="I58" s="1286"/>
      <c r="J58" s="1287"/>
      <c r="K58" s="383" t="s">
        <v>598</v>
      </c>
      <c r="L58" s="385" t="s">
        <v>598</v>
      </c>
      <c r="M58" s="385" t="s">
        <v>598</v>
      </c>
      <c r="N58" s="385" t="s">
        <v>598</v>
      </c>
      <c r="O58" s="387" t="s">
        <v>598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clbFQQDRVYDR+sCbnxh6+uN6jvgEBWVUMsLzfZ9dLbK2EZjBOutUUqs2f78XSOzCEUJka7O/8cmI79SKUri5Q==" saltValue="6mmW8pwA9WD7urD1BWQi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563</v>
      </c>
      <c r="J40" s="94" t="s">
        <v>564</v>
      </c>
      <c r="K40" s="94" t="s">
        <v>565</v>
      </c>
      <c r="L40" s="94" t="s">
        <v>566</v>
      </c>
      <c r="M40" s="95" t="s">
        <v>567</v>
      </c>
    </row>
    <row r="41" spans="2:13" ht="27.75" customHeight="1" x14ac:dyDescent="0.15">
      <c r="B41" s="1288" t="s">
        <v>30</v>
      </c>
      <c r="C41" s="1289"/>
      <c r="D41" s="96"/>
      <c r="E41" s="1294" t="s">
        <v>31</v>
      </c>
      <c r="F41" s="1294"/>
      <c r="G41" s="1294"/>
      <c r="H41" s="1295"/>
      <c r="I41" s="97">
        <v>4778</v>
      </c>
      <c r="J41" s="98">
        <v>4632</v>
      </c>
      <c r="K41" s="98">
        <v>4686</v>
      </c>
      <c r="L41" s="98">
        <v>4898</v>
      </c>
      <c r="M41" s="99">
        <v>4754</v>
      </c>
    </row>
    <row r="42" spans="2:13" ht="27.75" customHeight="1" x14ac:dyDescent="0.15">
      <c r="B42" s="1290"/>
      <c r="C42" s="1291"/>
      <c r="D42" s="100"/>
      <c r="E42" s="1296" t="s">
        <v>32</v>
      </c>
      <c r="F42" s="1296"/>
      <c r="G42" s="1296"/>
      <c r="H42" s="1297"/>
      <c r="I42" s="101" t="s">
        <v>522</v>
      </c>
      <c r="J42" s="102" t="s">
        <v>522</v>
      </c>
      <c r="K42" s="102" t="s">
        <v>522</v>
      </c>
      <c r="L42" s="102" t="s">
        <v>522</v>
      </c>
      <c r="M42" s="103" t="s">
        <v>522</v>
      </c>
    </row>
    <row r="43" spans="2:13" ht="27.75" customHeight="1" x14ac:dyDescent="0.15">
      <c r="B43" s="1290"/>
      <c r="C43" s="1291"/>
      <c r="D43" s="100"/>
      <c r="E43" s="1296" t="s">
        <v>33</v>
      </c>
      <c r="F43" s="1296"/>
      <c r="G43" s="1296"/>
      <c r="H43" s="1297"/>
      <c r="I43" s="101">
        <v>663</v>
      </c>
      <c r="J43" s="102">
        <v>655</v>
      </c>
      <c r="K43" s="102">
        <v>628</v>
      </c>
      <c r="L43" s="102">
        <v>621</v>
      </c>
      <c r="M43" s="103">
        <v>540</v>
      </c>
    </row>
    <row r="44" spans="2:13" ht="27.75" customHeight="1" x14ac:dyDescent="0.15">
      <c r="B44" s="1290"/>
      <c r="C44" s="1291"/>
      <c r="D44" s="100"/>
      <c r="E44" s="1296" t="s">
        <v>34</v>
      </c>
      <c r="F44" s="1296"/>
      <c r="G44" s="1296"/>
      <c r="H44" s="1297"/>
      <c r="I44" s="101">
        <v>529</v>
      </c>
      <c r="J44" s="102">
        <v>504</v>
      </c>
      <c r="K44" s="102">
        <v>462</v>
      </c>
      <c r="L44" s="102">
        <v>453</v>
      </c>
      <c r="M44" s="103">
        <v>430</v>
      </c>
    </row>
    <row r="45" spans="2:13" ht="27.75" customHeight="1" x14ac:dyDescent="0.15">
      <c r="B45" s="1290"/>
      <c r="C45" s="1291"/>
      <c r="D45" s="100"/>
      <c r="E45" s="1296" t="s">
        <v>35</v>
      </c>
      <c r="F45" s="1296"/>
      <c r="G45" s="1296"/>
      <c r="H45" s="1297"/>
      <c r="I45" s="101">
        <v>577</v>
      </c>
      <c r="J45" s="102">
        <v>573</v>
      </c>
      <c r="K45" s="102">
        <v>488</v>
      </c>
      <c r="L45" s="102">
        <v>436</v>
      </c>
      <c r="M45" s="103">
        <v>368</v>
      </c>
    </row>
    <row r="46" spans="2:13" ht="27.75" customHeight="1" x14ac:dyDescent="0.15">
      <c r="B46" s="1290"/>
      <c r="C46" s="1291"/>
      <c r="D46" s="104"/>
      <c r="E46" s="1296" t="s">
        <v>36</v>
      </c>
      <c r="F46" s="1296"/>
      <c r="G46" s="1296"/>
      <c r="H46" s="1297"/>
      <c r="I46" s="101">
        <v>38</v>
      </c>
      <c r="J46" s="102">
        <v>38</v>
      </c>
      <c r="K46" s="102">
        <v>13</v>
      </c>
      <c r="L46" s="102" t="s">
        <v>522</v>
      </c>
      <c r="M46" s="103" t="s">
        <v>522</v>
      </c>
    </row>
    <row r="47" spans="2:13" ht="27.75" customHeight="1" x14ac:dyDescent="0.15">
      <c r="B47" s="1290"/>
      <c r="C47" s="1291"/>
      <c r="D47" s="105"/>
      <c r="E47" s="1298" t="s">
        <v>37</v>
      </c>
      <c r="F47" s="1299"/>
      <c r="G47" s="1299"/>
      <c r="H47" s="1300"/>
      <c r="I47" s="101" t="s">
        <v>522</v>
      </c>
      <c r="J47" s="102" t="s">
        <v>522</v>
      </c>
      <c r="K47" s="102" t="s">
        <v>522</v>
      </c>
      <c r="L47" s="102" t="s">
        <v>522</v>
      </c>
      <c r="M47" s="103" t="s">
        <v>522</v>
      </c>
    </row>
    <row r="48" spans="2:13" ht="27.75" customHeight="1" x14ac:dyDescent="0.15">
      <c r="B48" s="1290"/>
      <c r="C48" s="1291"/>
      <c r="D48" s="100"/>
      <c r="E48" s="1296" t="s">
        <v>38</v>
      </c>
      <c r="F48" s="1296"/>
      <c r="G48" s="1296"/>
      <c r="H48" s="1297"/>
      <c r="I48" s="101" t="s">
        <v>522</v>
      </c>
      <c r="J48" s="102" t="s">
        <v>522</v>
      </c>
      <c r="K48" s="102" t="s">
        <v>522</v>
      </c>
      <c r="L48" s="102" t="s">
        <v>522</v>
      </c>
      <c r="M48" s="103" t="s">
        <v>522</v>
      </c>
    </row>
    <row r="49" spans="2:13" ht="27.75" customHeight="1" x14ac:dyDescent="0.15">
      <c r="B49" s="1292"/>
      <c r="C49" s="1293"/>
      <c r="D49" s="100"/>
      <c r="E49" s="1296" t="s">
        <v>39</v>
      </c>
      <c r="F49" s="1296"/>
      <c r="G49" s="1296"/>
      <c r="H49" s="1297"/>
      <c r="I49" s="101" t="s">
        <v>522</v>
      </c>
      <c r="J49" s="102" t="s">
        <v>522</v>
      </c>
      <c r="K49" s="102" t="s">
        <v>522</v>
      </c>
      <c r="L49" s="102" t="s">
        <v>522</v>
      </c>
      <c r="M49" s="103" t="s">
        <v>522</v>
      </c>
    </row>
    <row r="50" spans="2:13" ht="27.75" customHeight="1" x14ac:dyDescent="0.15">
      <c r="B50" s="1301" t="s">
        <v>40</v>
      </c>
      <c r="C50" s="1302"/>
      <c r="D50" s="106"/>
      <c r="E50" s="1296" t="s">
        <v>41</v>
      </c>
      <c r="F50" s="1296"/>
      <c r="G50" s="1296"/>
      <c r="H50" s="1297"/>
      <c r="I50" s="101">
        <v>3555</v>
      </c>
      <c r="J50" s="102">
        <v>3341</v>
      </c>
      <c r="K50" s="102">
        <v>3126</v>
      </c>
      <c r="L50" s="102">
        <v>2873</v>
      </c>
      <c r="M50" s="103">
        <v>3271</v>
      </c>
    </row>
    <row r="51" spans="2:13" ht="27.75" customHeight="1" x14ac:dyDescent="0.15">
      <c r="B51" s="1290"/>
      <c r="C51" s="1291"/>
      <c r="D51" s="100"/>
      <c r="E51" s="1296" t="s">
        <v>42</v>
      </c>
      <c r="F51" s="1296"/>
      <c r="G51" s="1296"/>
      <c r="H51" s="1297"/>
      <c r="I51" s="101">
        <v>178</v>
      </c>
      <c r="J51" s="102">
        <v>136</v>
      </c>
      <c r="K51" s="102">
        <v>150</v>
      </c>
      <c r="L51" s="102">
        <v>140</v>
      </c>
      <c r="M51" s="103">
        <v>112</v>
      </c>
    </row>
    <row r="52" spans="2:13" ht="27.75" customHeight="1" x14ac:dyDescent="0.15">
      <c r="B52" s="1292"/>
      <c r="C52" s="1293"/>
      <c r="D52" s="100"/>
      <c r="E52" s="1296" t="s">
        <v>43</v>
      </c>
      <c r="F52" s="1296"/>
      <c r="G52" s="1296"/>
      <c r="H52" s="1297"/>
      <c r="I52" s="101">
        <v>4143</v>
      </c>
      <c r="J52" s="102">
        <v>3988</v>
      </c>
      <c r="K52" s="102">
        <v>4009</v>
      </c>
      <c r="L52" s="102">
        <v>4077</v>
      </c>
      <c r="M52" s="103">
        <v>4106</v>
      </c>
    </row>
    <row r="53" spans="2:13" ht="27.75" customHeight="1" thickBot="1" x14ac:dyDescent="0.2">
      <c r="B53" s="1303" t="s">
        <v>44</v>
      </c>
      <c r="C53" s="1304"/>
      <c r="D53" s="107"/>
      <c r="E53" s="1305" t="s">
        <v>45</v>
      </c>
      <c r="F53" s="1305"/>
      <c r="G53" s="1305"/>
      <c r="H53" s="1306"/>
      <c r="I53" s="108">
        <v>-1291</v>
      </c>
      <c r="J53" s="109">
        <v>-1062</v>
      </c>
      <c r="K53" s="109">
        <v>-1007</v>
      </c>
      <c r="L53" s="109">
        <v>-682</v>
      </c>
      <c r="M53" s="110">
        <v>-1397</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DvcEgfk/Nm9bi+ohxJPQFdL/dNdXP3o5kFt5Jx4TnG6ieOQ/EXARoMMw8E3Ir4zryRfycjJNR5O7UuuMrS3GsQ==" saltValue="xNTcC29bAr7luuWaiuK2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315" t="s">
        <v>48</v>
      </c>
      <c r="D55" s="1315"/>
      <c r="E55" s="1316"/>
      <c r="F55" s="122">
        <v>770</v>
      </c>
      <c r="G55" s="122">
        <v>771</v>
      </c>
      <c r="H55" s="123">
        <v>771</v>
      </c>
    </row>
    <row r="56" spans="2:8" ht="52.5" customHeight="1" x14ac:dyDescent="0.15">
      <c r="B56" s="124"/>
      <c r="C56" s="1317" t="s">
        <v>49</v>
      </c>
      <c r="D56" s="1317"/>
      <c r="E56" s="1318"/>
      <c r="F56" s="125">
        <v>1631</v>
      </c>
      <c r="G56" s="125">
        <v>1652</v>
      </c>
      <c r="H56" s="126">
        <v>1773</v>
      </c>
    </row>
    <row r="57" spans="2:8" ht="53.25" customHeight="1" x14ac:dyDescent="0.15">
      <c r="B57" s="124"/>
      <c r="C57" s="1319" t="s">
        <v>50</v>
      </c>
      <c r="D57" s="1319"/>
      <c r="E57" s="1320"/>
      <c r="F57" s="127">
        <v>1505</v>
      </c>
      <c r="G57" s="127">
        <v>1591</v>
      </c>
      <c r="H57" s="128">
        <v>1224</v>
      </c>
    </row>
    <row r="58" spans="2:8" ht="45.75" customHeight="1" x14ac:dyDescent="0.15">
      <c r="B58" s="129"/>
      <c r="C58" s="1307" t="s">
        <v>599</v>
      </c>
      <c r="D58" s="1308"/>
      <c r="E58" s="1309"/>
      <c r="F58" s="130">
        <v>974</v>
      </c>
      <c r="G58" s="130">
        <v>1065</v>
      </c>
      <c r="H58" s="131">
        <v>709</v>
      </c>
    </row>
    <row r="59" spans="2:8" ht="45.75" customHeight="1" x14ac:dyDescent="0.15">
      <c r="B59" s="129"/>
      <c r="C59" s="1307" t="s">
        <v>600</v>
      </c>
      <c r="D59" s="1308"/>
      <c r="E59" s="1309"/>
      <c r="F59" s="130">
        <v>183</v>
      </c>
      <c r="G59" s="130">
        <v>183</v>
      </c>
      <c r="H59" s="131">
        <v>183</v>
      </c>
    </row>
    <row r="60" spans="2:8" ht="45.75" customHeight="1" x14ac:dyDescent="0.15">
      <c r="B60" s="129"/>
      <c r="C60" s="1307" t="s">
        <v>601</v>
      </c>
      <c r="D60" s="1308"/>
      <c r="E60" s="1309"/>
      <c r="F60" s="130">
        <v>156</v>
      </c>
      <c r="G60" s="130">
        <v>156</v>
      </c>
      <c r="H60" s="131">
        <v>156</v>
      </c>
    </row>
    <row r="61" spans="2:8" ht="45.75" customHeight="1" x14ac:dyDescent="0.15">
      <c r="B61" s="129"/>
      <c r="C61" s="1307" t="s">
        <v>602</v>
      </c>
      <c r="D61" s="1308"/>
      <c r="E61" s="1309"/>
      <c r="F61" s="130">
        <v>88</v>
      </c>
      <c r="G61" s="130">
        <v>86</v>
      </c>
      <c r="H61" s="131">
        <v>84</v>
      </c>
    </row>
    <row r="62" spans="2:8" ht="45.75" customHeight="1" thickBot="1" x14ac:dyDescent="0.2">
      <c r="B62" s="132"/>
      <c r="C62" s="1310" t="s">
        <v>603</v>
      </c>
      <c r="D62" s="1311"/>
      <c r="E62" s="1312"/>
      <c r="F62" s="133">
        <v>90</v>
      </c>
      <c r="G62" s="133">
        <v>71</v>
      </c>
      <c r="H62" s="134">
        <v>50</v>
      </c>
    </row>
    <row r="63" spans="2:8" ht="52.5" customHeight="1" thickBot="1" x14ac:dyDescent="0.2">
      <c r="B63" s="135"/>
      <c r="C63" s="1313" t="s">
        <v>51</v>
      </c>
      <c r="D63" s="1313"/>
      <c r="E63" s="1314"/>
      <c r="F63" s="136">
        <v>3905</v>
      </c>
      <c r="G63" s="136">
        <v>4013</v>
      </c>
      <c r="H63" s="137">
        <v>3769</v>
      </c>
    </row>
    <row r="64" spans="2:8" ht="15" customHeight="1" x14ac:dyDescent="0.15"/>
  </sheetData>
  <sheetProtection algorithmName="SHA-512" hashValue="lQ5jvoWvFuSI5bczpBQBvi3Ow/bjSQQcEtanO2gWSCa8AmWlxAbRIPIYIC1wheh7ZyFHkwFgyeAdpKX4pW6Otw==" saltValue="JyMAnLpgHaB3jLJFRTkm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86"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87"/>
      <c r="DG10" s="287"/>
      <c r="DH10" s="287"/>
      <c r="DI10" s="287"/>
      <c r="DJ10" s="287"/>
      <c r="DK10" s="287"/>
      <c r="DL10" s="287"/>
      <c r="DM10" s="287"/>
      <c r="DN10" s="287"/>
      <c r="DO10" s="287"/>
      <c r="DP10" s="287"/>
      <c r="DQ10" s="287"/>
      <c r="DR10" s="287"/>
      <c r="DS10" s="287"/>
      <c r="DT10" s="287"/>
      <c r="DU10" s="287"/>
      <c r="DV10" s="287"/>
      <c r="DW10" s="287"/>
      <c r="EM10" s="286" t="s">
        <v>604</v>
      </c>
    </row>
    <row r="11" spans="1:143" s="286"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87"/>
      <c r="DG12" s="287"/>
      <c r="DH12" s="287"/>
      <c r="DI12" s="287"/>
      <c r="DJ12" s="287"/>
      <c r="DK12" s="287"/>
      <c r="DL12" s="287"/>
      <c r="DM12" s="287"/>
      <c r="DN12" s="287"/>
      <c r="DO12" s="287"/>
      <c r="DP12" s="287"/>
      <c r="DQ12" s="287"/>
      <c r="DR12" s="287"/>
      <c r="DS12" s="287"/>
      <c r="DT12" s="287"/>
      <c r="DU12" s="287"/>
      <c r="DV12" s="287"/>
      <c r="DW12" s="287"/>
      <c r="EM12" s="286" t="s">
        <v>604</v>
      </c>
    </row>
    <row r="13" spans="1:143" s="286"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607</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7"/>
      <c r="H50" s="1327"/>
      <c r="I50" s="1327"/>
      <c r="J50" s="1327"/>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26" t="s">
        <v>563</v>
      </c>
      <c r="BQ50" s="1326"/>
      <c r="BR50" s="1326"/>
      <c r="BS50" s="1326"/>
      <c r="BT50" s="1326"/>
      <c r="BU50" s="1326"/>
      <c r="BV50" s="1326"/>
      <c r="BW50" s="1326"/>
      <c r="BX50" s="1326" t="s">
        <v>564</v>
      </c>
      <c r="BY50" s="1326"/>
      <c r="BZ50" s="1326"/>
      <c r="CA50" s="1326"/>
      <c r="CB50" s="1326"/>
      <c r="CC50" s="1326"/>
      <c r="CD50" s="1326"/>
      <c r="CE50" s="1326"/>
      <c r="CF50" s="1326" t="s">
        <v>565</v>
      </c>
      <c r="CG50" s="1326"/>
      <c r="CH50" s="1326"/>
      <c r="CI50" s="1326"/>
      <c r="CJ50" s="1326"/>
      <c r="CK50" s="1326"/>
      <c r="CL50" s="1326"/>
      <c r="CM50" s="1326"/>
      <c r="CN50" s="1326" t="s">
        <v>566</v>
      </c>
      <c r="CO50" s="1326"/>
      <c r="CP50" s="1326"/>
      <c r="CQ50" s="1326"/>
      <c r="CR50" s="1326"/>
      <c r="CS50" s="1326"/>
      <c r="CT50" s="1326"/>
      <c r="CU50" s="1326"/>
      <c r="CV50" s="1326" t="s">
        <v>567</v>
      </c>
      <c r="CW50" s="1326"/>
      <c r="CX50" s="1326"/>
      <c r="CY50" s="1326"/>
      <c r="CZ50" s="1326"/>
      <c r="DA50" s="1326"/>
      <c r="DB50" s="1326"/>
      <c r="DC50" s="1326"/>
    </row>
    <row r="51" spans="1:109" ht="13.5" customHeight="1" x14ac:dyDescent="0.15">
      <c r="B51" s="397"/>
      <c r="G51" s="1329"/>
      <c r="H51" s="1329"/>
      <c r="I51" s="1342"/>
      <c r="J51" s="1342"/>
      <c r="K51" s="1328"/>
      <c r="L51" s="1328"/>
      <c r="M51" s="1328"/>
      <c r="N51" s="1328"/>
      <c r="AM51" s="406"/>
      <c r="AN51" s="1324" t="s">
        <v>609</v>
      </c>
      <c r="AO51" s="1324"/>
      <c r="AP51" s="1324"/>
      <c r="AQ51" s="1324"/>
      <c r="AR51" s="1324"/>
      <c r="AS51" s="1324"/>
      <c r="AT51" s="1324"/>
      <c r="AU51" s="1324"/>
      <c r="AV51" s="1324"/>
      <c r="AW51" s="1324"/>
      <c r="AX51" s="1324"/>
      <c r="AY51" s="1324"/>
      <c r="AZ51" s="1324"/>
      <c r="BA51" s="1324"/>
      <c r="BB51" s="1324" t="s">
        <v>610</v>
      </c>
      <c r="BC51" s="1324"/>
      <c r="BD51" s="1324"/>
      <c r="BE51" s="1324"/>
      <c r="BF51" s="1324"/>
      <c r="BG51" s="1324"/>
      <c r="BH51" s="1324"/>
      <c r="BI51" s="1324"/>
      <c r="BJ51" s="1324"/>
      <c r="BK51" s="1324"/>
      <c r="BL51" s="1324"/>
      <c r="BM51" s="1324"/>
      <c r="BN51" s="1324"/>
      <c r="BO51" s="1324"/>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x14ac:dyDescent="0.15">
      <c r="B52" s="397"/>
      <c r="G52" s="1329"/>
      <c r="H52" s="1329"/>
      <c r="I52" s="1342"/>
      <c r="J52" s="1342"/>
      <c r="K52" s="1328"/>
      <c r="L52" s="1328"/>
      <c r="M52" s="1328"/>
      <c r="N52" s="1328"/>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5"/>
      <c r="B53" s="397"/>
      <c r="G53" s="1329"/>
      <c r="H53" s="1329"/>
      <c r="I53" s="1327"/>
      <c r="J53" s="1327"/>
      <c r="K53" s="1328"/>
      <c r="L53" s="1328"/>
      <c r="M53" s="1328"/>
      <c r="N53" s="1328"/>
      <c r="AM53" s="406"/>
      <c r="AN53" s="1324"/>
      <c r="AO53" s="1324"/>
      <c r="AP53" s="1324"/>
      <c r="AQ53" s="1324"/>
      <c r="AR53" s="1324"/>
      <c r="AS53" s="1324"/>
      <c r="AT53" s="1324"/>
      <c r="AU53" s="1324"/>
      <c r="AV53" s="1324"/>
      <c r="AW53" s="1324"/>
      <c r="AX53" s="1324"/>
      <c r="AY53" s="1324"/>
      <c r="AZ53" s="1324"/>
      <c r="BA53" s="1324"/>
      <c r="BB53" s="1324" t="s">
        <v>611</v>
      </c>
      <c r="BC53" s="1324"/>
      <c r="BD53" s="1324"/>
      <c r="BE53" s="1324"/>
      <c r="BF53" s="1324"/>
      <c r="BG53" s="1324"/>
      <c r="BH53" s="1324"/>
      <c r="BI53" s="1324"/>
      <c r="BJ53" s="1324"/>
      <c r="BK53" s="1324"/>
      <c r="BL53" s="1324"/>
      <c r="BM53" s="1324"/>
      <c r="BN53" s="1324"/>
      <c r="BO53" s="1324"/>
      <c r="BP53" s="1321">
        <v>53.4</v>
      </c>
      <c r="BQ53" s="1321"/>
      <c r="BR53" s="1321"/>
      <c r="BS53" s="1321"/>
      <c r="BT53" s="1321"/>
      <c r="BU53" s="1321"/>
      <c r="BV53" s="1321"/>
      <c r="BW53" s="1321"/>
      <c r="BX53" s="1321">
        <v>54.2</v>
      </c>
      <c r="BY53" s="1321"/>
      <c r="BZ53" s="1321"/>
      <c r="CA53" s="1321"/>
      <c r="CB53" s="1321"/>
      <c r="CC53" s="1321"/>
      <c r="CD53" s="1321"/>
      <c r="CE53" s="1321"/>
      <c r="CF53" s="1321">
        <v>55.2</v>
      </c>
      <c r="CG53" s="1321"/>
      <c r="CH53" s="1321"/>
      <c r="CI53" s="1321"/>
      <c r="CJ53" s="1321"/>
      <c r="CK53" s="1321"/>
      <c r="CL53" s="1321"/>
      <c r="CM53" s="1321"/>
      <c r="CN53" s="1321">
        <v>56.7</v>
      </c>
      <c r="CO53" s="1321"/>
      <c r="CP53" s="1321"/>
      <c r="CQ53" s="1321"/>
      <c r="CR53" s="1321"/>
      <c r="CS53" s="1321"/>
      <c r="CT53" s="1321"/>
      <c r="CU53" s="1321"/>
      <c r="CV53" s="1321">
        <v>57.1</v>
      </c>
      <c r="CW53" s="1321"/>
      <c r="CX53" s="1321"/>
      <c r="CY53" s="1321"/>
      <c r="CZ53" s="1321"/>
      <c r="DA53" s="1321"/>
      <c r="DB53" s="1321"/>
      <c r="DC53" s="1321"/>
    </row>
    <row r="54" spans="1:109" x14ac:dyDescent="0.15">
      <c r="A54" s="405"/>
      <c r="B54" s="397"/>
      <c r="G54" s="1329"/>
      <c r="H54" s="1329"/>
      <c r="I54" s="1327"/>
      <c r="J54" s="1327"/>
      <c r="K54" s="1328"/>
      <c r="L54" s="1328"/>
      <c r="M54" s="1328"/>
      <c r="N54" s="1328"/>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5"/>
      <c r="B55" s="397"/>
      <c r="G55" s="1327"/>
      <c r="H55" s="1327"/>
      <c r="I55" s="1327"/>
      <c r="J55" s="1327"/>
      <c r="K55" s="1328"/>
      <c r="L55" s="1328"/>
      <c r="M55" s="1328"/>
      <c r="N55" s="1328"/>
      <c r="AN55" s="1326" t="s">
        <v>612</v>
      </c>
      <c r="AO55" s="1326"/>
      <c r="AP55" s="1326"/>
      <c r="AQ55" s="1326"/>
      <c r="AR55" s="1326"/>
      <c r="AS55" s="1326"/>
      <c r="AT55" s="1326"/>
      <c r="AU55" s="1326"/>
      <c r="AV55" s="1326"/>
      <c r="AW55" s="1326"/>
      <c r="AX55" s="1326"/>
      <c r="AY55" s="1326"/>
      <c r="AZ55" s="1326"/>
      <c r="BA55" s="1326"/>
      <c r="BB55" s="1324" t="s">
        <v>610</v>
      </c>
      <c r="BC55" s="1324"/>
      <c r="BD55" s="1324"/>
      <c r="BE55" s="1324"/>
      <c r="BF55" s="1324"/>
      <c r="BG55" s="1324"/>
      <c r="BH55" s="1324"/>
      <c r="BI55" s="1324"/>
      <c r="BJ55" s="1324"/>
      <c r="BK55" s="1324"/>
      <c r="BL55" s="1324"/>
      <c r="BM55" s="1324"/>
      <c r="BN55" s="1324"/>
      <c r="BO55" s="1324"/>
      <c r="BP55" s="1321">
        <v>25.4</v>
      </c>
      <c r="BQ55" s="1321"/>
      <c r="BR55" s="1321"/>
      <c r="BS55" s="1321"/>
      <c r="BT55" s="1321"/>
      <c r="BU55" s="1321"/>
      <c r="BV55" s="1321"/>
      <c r="BW55" s="1321"/>
      <c r="BX55" s="1321">
        <v>23.4</v>
      </c>
      <c r="BY55" s="1321"/>
      <c r="BZ55" s="1321"/>
      <c r="CA55" s="1321"/>
      <c r="CB55" s="1321"/>
      <c r="CC55" s="1321"/>
      <c r="CD55" s="1321"/>
      <c r="CE55" s="1321"/>
      <c r="CF55" s="1321">
        <v>7.7</v>
      </c>
      <c r="CG55" s="1321"/>
      <c r="CH55" s="1321"/>
      <c r="CI55" s="1321"/>
      <c r="CJ55" s="1321"/>
      <c r="CK55" s="1321"/>
      <c r="CL55" s="1321"/>
      <c r="CM55" s="1321"/>
      <c r="CN55" s="1321">
        <v>3.2</v>
      </c>
      <c r="CO55" s="1321"/>
      <c r="CP55" s="1321"/>
      <c r="CQ55" s="1321"/>
      <c r="CR55" s="1321"/>
      <c r="CS55" s="1321"/>
      <c r="CT55" s="1321"/>
      <c r="CU55" s="1321"/>
      <c r="CV55" s="1321">
        <v>3.4</v>
      </c>
      <c r="CW55" s="1321"/>
      <c r="CX55" s="1321"/>
      <c r="CY55" s="1321"/>
      <c r="CZ55" s="1321"/>
      <c r="DA55" s="1321"/>
      <c r="DB55" s="1321"/>
      <c r="DC55" s="1321"/>
    </row>
    <row r="56" spans="1:109" x14ac:dyDescent="0.15">
      <c r="A56" s="405"/>
      <c r="B56" s="397"/>
      <c r="G56" s="1327"/>
      <c r="H56" s="1327"/>
      <c r="I56" s="1327"/>
      <c r="J56" s="1327"/>
      <c r="K56" s="1328"/>
      <c r="L56" s="1328"/>
      <c r="M56" s="1328"/>
      <c r="N56" s="1328"/>
      <c r="AN56" s="1326"/>
      <c r="AO56" s="1326"/>
      <c r="AP56" s="1326"/>
      <c r="AQ56" s="1326"/>
      <c r="AR56" s="1326"/>
      <c r="AS56" s="1326"/>
      <c r="AT56" s="1326"/>
      <c r="AU56" s="1326"/>
      <c r="AV56" s="1326"/>
      <c r="AW56" s="1326"/>
      <c r="AX56" s="1326"/>
      <c r="AY56" s="1326"/>
      <c r="AZ56" s="1326"/>
      <c r="BA56" s="1326"/>
      <c r="BB56" s="1324"/>
      <c r="BC56" s="1324"/>
      <c r="BD56" s="1324"/>
      <c r="BE56" s="1324"/>
      <c r="BF56" s="1324"/>
      <c r="BG56" s="1324"/>
      <c r="BH56" s="1324"/>
      <c r="BI56" s="1324"/>
      <c r="BJ56" s="1324"/>
      <c r="BK56" s="1324"/>
      <c r="BL56" s="1324"/>
      <c r="BM56" s="1324"/>
      <c r="BN56" s="1324"/>
      <c r="BO56" s="1324"/>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5" customFormat="1" x14ac:dyDescent="0.15">
      <c r="B57" s="409"/>
      <c r="G57" s="1327"/>
      <c r="H57" s="1327"/>
      <c r="I57" s="1322"/>
      <c r="J57" s="1322"/>
      <c r="K57" s="1328"/>
      <c r="L57" s="1328"/>
      <c r="M57" s="1328"/>
      <c r="N57" s="1328"/>
      <c r="AM57" s="390"/>
      <c r="AN57" s="1326"/>
      <c r="AO57" s="1326"/>
      <c r="AP57" s="1326"/>
      <c r="AQ57" s="1326"/>
      <c r="AR57" s="1326"/>
      <c r="AS57" s="1326"/>
      <c r="AT57" s="1326"/>
      <c r="AU57" s="1326"/>
      <c r="AV57" s="1326"/>
      <c r="AW57" s="1326"/>
      <c r="AX57" s="1326"/>
      <c r="AY57" s="1326"/>
      <c r="AZ57" s="1326"/>
      <c r="BA57" s="1326"/>
      <c r="BB57" s="1324" t="s">
        <v>611</v>
      </c>
      <c r="BC57" s="1324"/>
      <c r="BD57" s="1324"/>
      <c r="BE57" s="1324"/>
      <c r="BF57" s="1324"/>
      <c r="BG57" s="1324"/>
      <c r="BH57" s="1324"/>
      <c r="BI57" s="1324"/>
      <c r="BJ57" s="1324"/>
      <c r="BK57" s="1324"/>
      <c r="BL57" s="1324"/>
      <c r="BM57" s="1324"/>
      <c r="BN57" s="1324"/>
      <c r="BO57" s="1324"/>
      <c r="BP57" s="1321">
        <v>58.8</v>
      </c>
      <c r="BQ57" s="1321"/>
      <c r="BR57" s="1321"/>
      <c r="BS57" s="1321"/>
      <c r="BT57" s="1321"/>
      <c r="BU57" s="1321"/>
      <c r="BV57" s="1321"/>
      <c r="BW57" s="1321"/>
      <c r="BX57" s="1321">
        <v>59.2</v>
      </c>
      <c r="BY57" s="1321"/>
      <c r="BZ57" s="1321"/>
      <c r="CA57" s="1321"/>
      <c r="CB57" s="1321"/>
      <c r="CC57" s="1321"/>
      <c r="CD57" s="1321"/>
      <c r="CE57" s="1321"/>
      <c r="CF57" s="1321">
        <v>63.4</v>
      </c>
      <c r="CG57" s="1321"/>
      <c r="CH57" s="1321"/>
      <c r="CI57" s="1321"/>
      <c r="CJ57" s="1321"/>
      <c r="CK57" s="1321"/>
      <c r="CL57" s="1321"/>
      <c r="CM57" s="1321"/>
      <c r="CN57" s="1321">
        <v>63.3</v>
      </c>
      <c r="CO57" s="1321"/>
      <c r="CP57" s="1321"/>
      <c r="CQ57" s="1321"/>
      <c r="CR57" s="1321"/>
      <c r="CS57" s="1321"/>
      <c r="CT57" s="1321"/>
      <c r="CU57" s="1321"/>
      <c r="CV57" s="1321">
        <v>62.8</v>
      </c>
      <c r="CW57" s="1321"/>
      <c r="CX57" s="1321"/>
      <c r="CY57" s="1321"/>
      <c r="CZ57" s="1321"/>
      <c r="DA57" s="1321"/>
      <c r="DB57" s="1321"/>
      <c r="DC57" s="1321"/>
      <c r="DD57" s="410"/>
      <c r="DE57" s="409"/>
    </row>
    <row r="58" spans="1:109" s="405" customFormat="1" x14ac:dyDescent="0.15">
      <c r="A58" s="390"/>
      <c r="B58" s="409"/>
      <c r="G58" s="1327"/>
      <c r="H58" s="1327"/>
      <c r="I58" s="1322"/>
      <c r="J58" s="1322"/>
      <c r="K58" s="1328"/>
      <c r="L58" s="1328"/>
      <c r="M58" s="1328"/>
      <c r="N58" s="1328"/>
      <c r="AM58" s="390"/>
      <c r="AN58" s="1326"/>
      <c r="AO58" s="1326"/>
      <c r="AP58" s="1326"/>
      <c r="AQ58" s="1326"/>
      <c r="AR58" s="1326"/>
      <c r="AS58" s="1326"/>
      <c r="AT58" s="1326"/>
      <c r="AU58" s="1326"/>
      <c r="AV58" s="1326"/>
      <c r="AW58" s="1326"/>
      <c r="AX58" s="1326"/>
      <c r="AY58" s="1326"/>
      <c r="AZ58" s="1326"/>
      <c r="BA58" s="1326"/>
      <c r="BB58" s="1324"/>
      <c r="BC58" s="1324"/>
      <c r="BD58" s="1324"/>
      <c r="BE58" s="1324"/>
      <c r="BF58" s="1324"/>
      <c r="BG58" s="1324"/>
      <c r="BH58" s="1324"/>
      <c r="BI58" s="1324"/>
      <c r="BJ58" s="1324"/>
      <c r="BK58" s="1324"/>
      <c r="BL58" s="1324"/>
      <c r="BM58" s="1324"/>
      <c r="BN58" s="1324"/>
      <c r="BO58" s="1324"/>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3" t="s">
        <v>614</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x14ac:dyDescent="0.15">
      <c r="B66" s="397"/>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x14ac:dyDescent="0.15">
      <c r="B67" s="397"/>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x14ac:dyDescent="0.15">
      <c r="B68" s="397"/>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x14ac:dyDescent="0.15">
      <c r="B69" s="397"/>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7"/>
      <c r="H72" s="1327"/>
      <c r="I72" s="1327"/>
      <c r="J72" s="1327"/>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26" t="s">
        <v>563</v>
      </c>
      <c r="BQ72" s="1326"/>
      <c r="BR72" s="1326"/>
      <c r="BS72" s="1326"/>
      <c r="BT72" s="1326"/>
      <c r="BU72" s="1326"/>
      <c r="BV72" s="1326"/>
      <c r="BW72" s="1326"/>
      <c r="BX72" s="1326" t="s">
        <v>564</v>
      </c>
      <c r="BY72" s="1326"/>
      <c r="BZ72" s="1326"/>
      <c r="CA72" s="1326"/>
      <c r="CB72" s="1326"/>
      <c r="CC72" s="1326"/>
      <c r="CD72" s="1326"/>
      <c r="CE72" s="1326"/>
      <c r="CF72" s="1326" t="s">
        <v>565</v>
      </c>
      <c r="CG72" s="1326"/>
      <c r="CH72" s="1326"/>
      <c r="CI72" s="1326"/>
      <c r="CJ72" s="1326"/>
      <c r="CK72" s="1326"/>
      <c r="CL72" s="1326"/>
      <c r="CM72" s="1326"/>
      <c r="CN72" s="1326" t="s">
        <v>566</v>
      </c>
      <c r="CO72" s="1326"/>
      <c r="CP72" s="1326"/>
      <c r="CQ72" s="1326"/>
      <c r="CR72" s="1326"/>
      <c r="CS72" s="1326"/>
      <c r="CT72" s="1326"/>
      <c r="CU72" s="1326"/>
      <c r="CV72" s="1326" t="s">
        <v>567</v>
      </c>
      <c r="CW72" s="1326"/>
      <c r="CX72" s="1326"/>
      <c r="CY72" s="1326"/>
      <c r="CZ72" s="1326"/>
      <c r="DA72" s="1326"/>
      <c r="DB72" s="1326"/>
      <c r="DC72" s="1326"/>
    </row>
    <row r="73" spans="2:107" x14ac:dyDescent="0.15">
      <c r="B73" s="397"/>
      <c r="G73" s="1329"/>
      <c r="H73" s="1329"/>
      <c r="I73" s="1329"/>
      <c r="J73" s="1329"/>
      <c r="K73" s="1325"/>
      <c r="L73" s="1325"/>
      <c r="M73" s="1325"/>
      <c r="N73" s="1325"/>
      <c r="AM73" s="406"/>
      <c r="AN73" s="1324" t="s">
        <v>609</v>
      </c>
      <c r="AO73" s="1324"/>
      <c r="AP73" s="1324"/>
      <c r="AQ73" s="1324"/>
      <c r="AR73" s="1324"/>
      <c r="AS73" s="1324"/>
      <c r="AT73" s="1324"/>
      <c r="AU73" s="1324"/>
      <c r="AV73" s="1324"/>
      <c r="AW73" s="1324"/>
      <c r="AX73" s="1324"/>
      <c r="AY73" s="1324"/>
      <c r="AZ73" s="1324"/>
      <c r="BA73" s="1324"/>
      <c r="BB73" s="1324" t="s">
        <v>610</v>
      </c>
      <c r="BC73" s="1324"/>
      <c r="BD73" s="1324"/>
      <c r="BE73" s="1324"/>
      <c r="BF73" s="1324"/>
      <c r="BG73" s="1324"/>
      <c r="BH73" s="1324"/>
      <c r="BI73" s="1324"/>
      <c r="BJ73" s="1324"/>
      <c r="BK73" s="1324"/>
      <c r="BL73" s="1324"/>
      <c r="BM73" s="1324"/>
      <c r="BN73" s="1324"/>
      <c r="BO73" s="1324"/>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7"/>
      <c r="G74" s="1329"/>
      <c r="H74" s="1329"/>
      <c r="I74" s="1329"/>
      <c r="J74" s="1329"/>
      <c r="K74" s="1325"/>
      <c r="L74" s="1325"/>
      <c r="M74" s="1325"/>
      <c r="N74" s="1325"/>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7"/>
      <c r="G75" s="1329"/>
      <c r="H75" s="1329"/>
      <c r="I75" s="1327"/>
      <c r="J75" s="1327"/>
      <c r="K75" s="1328"/>
      <c r="L75" s="1328"/>
      <c r="M75" s="1328"/>
      <c r="N75" s="1328"/>
      <c r="AM75" s="406"/>
      <c r="AN75" s="1324"/>
      <c r="AO75" s="1324"/>
      <c r="AP75" s="1324"/>
      <c r="AQ75" s="1324"/>
      <c r="AR75" s="1324"/>
      <c r="AS75" s="1324"/>
      <c r="AT75" s="1324"/>
      <c r="AU75" s="1324"/>
      <c r="AV75" s="1324"/>
      <c r="AW75" s="1324"/>
      <c r="AX75" s="1324"/>
      <c r="AY75" s="1324"/>
      <c r="AZ75" s="1324"/>
      <c r="BA75" s="1324"/>
      <c r="BB75" s="1324" t="s">
        <v>615</v>
      </c>
      <c r="BC75" s="1324"/>
      <c r="BD75" s="1324"/>
      <c r="BE75" s="1324"/>
      <c r="BF75" s="1324"/>
      <c r="BG75" s="1324"/>
      <c r="BH75" s="1324"/>
      <c r="BI75" s="1324"/>
      <c r="BJ75" s="1324"/>
      <c r="BK75" s="1324"/>
      <c r="BL75" s="1324"/>
      <c r="BM75" s="1324"/>
      <c r="BN75" s="1324"/>
      <c r="BO75" s="1324"/>
      <c r="BP75" s="1321">
        <v>4.2</v>
      </c>
      <c r="BQ75" s="1321"/>
      <c r="BR75" s="1321"/>
      <c r="BS75" s="1321"/>
      <c r="BT75" s="1321"/>
      <c r="BU75" s="1321"/>
      <c r="BV75" s="1321"/>
      <c r="BW75" s="1321"/>
      <c r="BX75" s="1321">
        <v>7</v>
      </c>
      <c r="BY75" s="1321"/>
      <c r="BZ75" s="1321"/>
      <c r="CA75" s="1321"/>
      <c r="CB75" s="1321"/>
      <c r="CC75" s="1321"/>
      <c r="CD75" s="1321"/>
      <c r="CE75" s="1321"/>
      <c r="CF75" s="1321">
        <v>8.6</v>
      </c>
      <c r="CG75" s="1321"/>
      <c r="CH75" s="1321"/>
      <c r="CI75" s="1321"/>
      <c r="CJ75" s="1321"/>
      <c r="CK75" s="1321"/>
      <c r="CL75" s="1321"/>
      <c r="CM75" s="1321"/>
      <c r="CN75" s="1321">
        <v>8.9</v>
      </c>
      <c r="CO75" s="1321"/>
      <c r="CP75" s="1321"/>
      <c r="CQ75" s="1321"/>
      <c r="CR75" s="1321"/>
      <c r="CS75" s="1321"/>
      <c r="CT75" s="1321"/>
      <c r="CU75" s="1321"/>
      <c r="CV75" s="1321">
        <v>8</v>
      </c>
      <c r="CW75" s="1321"/>
      <c r="CX75" s="1321"/>
      <c r="CY75" s="1321"/>
      <c r="CZ75" s="1321"/>
      <c r="DA75" s="1321"/>
      <c r="DB75" s="1321"/>
      <c r="DC75" s="1321"/>
    </row>
    <row r="76" spans="2:107" x14ac:dyDescent="0.15">
      <c r="B76" s="397"/>
      <c r="G76" s="1329"/>
      <c r="H76" s="1329"/>
      <c r="I76" s="1327"/>
      <c r="J76" s="1327"/>
      <c r="K76" s="1328"/>
      <c r="L76" s="1328"/>
      <c r="M76" s="1328"/>
      <c r="N76" s="1328"/>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7"/>
      <c r="G77" s="1327"/>
      <c r="H77" s="1327"/>
      <c r="I77" s="1327"/>
      <c r="J77" s="1327"/>
      <c r="K77" s="1325"/>
      <c r="L77" s="1325"/>
      <c r="M77" s="1325"/>
      <c r="N77" s="1325"/>
      <c r="AN77" s="1326" t="s">
        <v>612</v>
      </c>
      <c r="AO77" s="1326"/>
      <c r="AP77" s="1326"/>
      <c r="AQ77" s="1326"/>
      <c r="AR77" s="1326"/>
      <c r="AS77" s="1326"/>
      <c r="AT77" s="1326"/>
      <c r="AU77" s="1326"/>
      <c r="AV77" s="1326"/>
      <c r="AW77" s="1326"/>
      <c r="AX77" s="1326"/>
      <c r="AY77" s="1326"/>
      <c r="AZ77" s="1326"/>
      <c r="BA77" s="1326"/>
      <c r="BB77" s="1324" t="s">
        <v>610</v>
      </c>
      <c r="BC77" s="1324"/>
      <c r="BD77" s="1324"/>
      <c r="BE77" s="1324"/>
      <c r="BF77" s="1324"/>
      <c r="BG77" s="1324"/>
      <c r="BH77" s="1324"/>
      <c r="BI77" s="1324"/>
      <c r="BJ77" s="1324"/>
      <c r="BK77" s="1324"/>
      <c r="BL77" s="1324"/>
      <c r="BM77" s="1324"/>
      <c r="BN77" s="1324"/>
      <c r="BO77" s="1324"/>
      <c r="BP77" s="1321">
        <v>25.4</v>
      </c>
      <c r="BQ77" s="1321"/>
      <c r="BR77" s="1321"/>
      <c r="BS77" s="1321"/>
      <c r="BT77" s="1321"/>
      <c r="BU77" s="1321"/>
      <c r="BV77" s="1321"/>
      <c r="BW77" s="1321"/>
      <c r="BX77" s="1321">
        <v>23.4</v>
      </c>
      <c r="BY77" s="1321"/>
      <c r="BZ77" s="1321"/>
      <c r="CA77" s="1321"/>
      <c r="CB77" s="1321"/>
      <c r="CC77" s="1321"/>
      <c r="CD77" s="1321"/>
      <c r="CE77" s="1321"/>
      <c r="CF77" s="1321">
        <v>7.7</v>
      </c>
      <c r="CG77" s="1321"/>
      <c r="CH77" s="1321"/>
      <c r="CI77" s="1321"/>
      <c r="CJ77" s="1321"/>
      <c r="CK77" s="1321"/>
      <c r="CL77" s="1321"/>
      <c r="CM77" s="1321"/>
      <c r="CN77" s="1321">
        <v>3.2</v>
      </c>
      <c r="CO77" s="1321"/>
      <c r="CP77" s="1321"/>
      <c r="CQ77" s="1321"/>
      <c r="CR77" s="1321"/>
      <c r="CS77" s="1321"/>
      <c r="CT77" s="1321"/>
      <c r="CU77" s="1321"/>
      <c r="CV77" s="1321">
        <v>3.4</v>
      </c>
      <c r="CW77" s="1321"/>
      <c r="CX77" s="1321"/>
      <c r="CY77" s="1321"/>
      <c r="CZ77" s="1321"/>
      <c r="DA77" s="1321"/>
      <c r="DB77" s="1321"/>
      <c r="DC77" s="1321"/>
    </row>
    <row r="78" spans="2:107" x14ac:dyDescent="0.15">
      <c r="B78" s="397"/>
      <c r="G78" s="1327"/>
      <c r="H78" s="1327"/>
      <c r="I78" s="1327"/>
      <c r="J78" s="1327"/>
      <c r="K78" s="1325"/>
      <c r="L78" s="1325"/>
      <c r="M78" s="1325"/>
      <c r="N78" s="1325"/>
      <c r="AN78" s="1326"/>
      <c r="AO78" s="1326"/>
      <c r="AP78" s="1326"/>
      <c r="AQ78" s="1326"/>
      <c r="AR78" s="1326"/>
      <c r="AS78" s="1326"/>
      <c r="AT78" s="1326"/>
      <c r="AU78" s="1326"/>
      <c r="AV78" s="1326"/>
      <c r="AW78" s="1326"/>
      <c r="AX78" s="1326"/>
      <c r="AY78" s="1326"/>
      <c r="AZ78" s="1326"/>
      <c r="BA78" s="1326"/>
      <c r="BB78" s="1324"/>
      <c r="BC78" s="1324"/>
      <c r="BD78" s="1324"/>
      <c r="BE78" s="1324"/>
      <c r="BF78" s="1324"/>
      <c r="BG78" s="1324"/>
      <c r="BH78" s="1324"/>
      <c r="BI78" s="1324"/>
      <c r="BJ78" s="1324"/>
      <c r="BK78" s="1324"/>
      <c r="BL78" s="1324"/>
      <c r="BM78" s="1324"/>
      <c r="BN78" s="1324"/>
      <c r="BO78" s="1324"/>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7"/>
      <c r="G79" s="1327"/>
      <c r="H79" s="1327"/>
      <c r="I79" s="1322"/>
      <c r="J79" s="1322"/>
      <c r="K79" s="1323"/>
      <c r="L79" s="1323"/>
      <c r="M79" s="1323"/>
      <c r="N79" s="1323"/>
      <c r="AN79" s="1326"/>
      <c r="AO79" s="1326"/>
      <c r="AP79" s="1326"/>
      <c r="AQ79" s="1326"/>
      <c r="AR79" s="1326"/>
      <c r="AS79" s="1326"/>
      <c r="AT79" s="1326"/>
      <c r="AU79" s="1326"/>
      <c r="AV79" s="1326"/>
      <c r="AW79" s="1326"/>
      <c r="AX79" s="1326"/>
      <c r="AY79" s="1326"/>
      <c r="AZ79" s="1326"/>
      <c r="BA79" s="1326"/>
      <c r="BB79" s="1324" t="s">
        <v>615</v>
      </c>
      <c r="BC79" s="1324"/>
      <c r="BD79" s="1324"/>
      <c r="BE79" s="1324"/>
      <c r="BF79" s="1324"/>
      <c r="BG79" s="1324"/>
      <c r="BH79" s="1324"/>
      <c r="BI79" s="1324"/>
      <c r="BJ79" s="1324"/>
      <c r="BK79" s="1324"/>
      <c r="BL79" s="1324"/>
      <c r="BM79" s="1324"/>
      <c r="BN79" s="1324"/>
      <c r="BO79" s="1324"/>
      <c r="BP79" s="1321">
        <v>8.6</v>
      </c>
      <c r="BQ79" s="1321"/>
      <c r="BR79" s="1321"/>
      <c r="BS79" s="1321"/>
      <c r="BT79" s="1321"/>
      <c r="BU79" s="1321"/>
      <c r="BV79" s="1321"/>
      <c r="BW79" s="1321"/>
      <c r="BX79" s="1321">
        <v>8.5</v>
      </c>
      <c r="BY79" s="1321"/>
      <c r="BZ79" s="1321"/>
      <c r="CA79" s="1321"/>
      <c r="CB79" s="1321"/>
      <c r="CC79" s="1321"/>
      <c r="CD79" s="1321"/>
      <c r="CE79" s="1321"/>
      <c r="CF79" s="1321">
        <v>8.6</v>
      </c>
      <c r="CG79" s="1321"/>
      <c r="CH79" s="1321"/>
      <c r="CI79" s="1321"/>
      <c r="CJ79" s="1321"/>
      <c r="CK79" s="1321"/>
      <c r="CL79" s="1321"/>
      <c r="CM79" s="1321"/>
      <c r="CN79" s="1321">
        <v>8.8000000000000007</v>
      </c>
      <c r="CO79" s="1321"/>
      <c r="CP79" s="1321"/>
      <c r="CQ79" s="1321"/>
      <c r="CR79" s="1321"/>
      <c r="CS79" s="1321"/>
      <c r="CT79" s="1321"/>
      <c r="CU79" s="1321"/>
      <c r="CV79" s="1321">
        <v>8.8000000000000007</v>
      </c>
      <c r="CW79" s="1321"/>
      <c r="CX79" s="1321"/>
      <c r="CY79" s="1321"/>
      <c r="CZ79" s="1321"/>
      <c r="DA79" s="1321"/>
      <c r="DB79" s="1321"/>
      <c r="DC79" s="1321"/>
    </row>
    <row r="80" spans="2:107" x14ac:dyDescent="0.15">
      <c r="B80" s="397"/>
      <c r="G80" s="1327"/>
      <c r="H80" s="1327"/>
      <c r="I80" s="1322"/>
      <c r="J80" s="1322"/>
      <c r="K80" s="1323"/>
      <c r="L80" s="1323"/>
      <c r="M80" s="1323"/>
      <c r="N80" s="1323"/>
      <c r="AN80" s="1326"/>
      <c r="AO80" s="1326"/>
      <c r="AP80" s="1326"/>
      <c r="AQ80" s="1326"/>
      <c r="AR80" s="1326"/>
      <c r="AS80" s="1326"/>
      <c r="AT80" s="1326"/>
      <c r="AU80" s="1326"/>
      <c r="AV80" s="1326"/>
      <c r="AW80" s="1326"/>
      <c r="AX80" s="1326"/>
      <c r="AY80" s="1326"/>
      <c r="AZ80" s="1326"/>
      <c r="BA80" s="1326"/>
      <c r="BB80" s="1324"/>
      <c r="BC80" s="1324"/>
      <c r="BD80" s="1324"/>
      <c r="BE80" s="1324"/>
      <c r="BF80" s="1324"/>
      <c r="BG80" s="1324"/>
      <c r="BH80" s="1324"/>
      <c r="BI80" s="1324"/>
      <c r="BJ80" s="1324"/>
      <c r="BK80" s="1324"/>
      <c r="BL80" s="1324"/>
      <c r="BM80" s="1324"/>
      <c r="BN80" s="1324"/>
      <c r="BO80" s="1324"/>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VdkUTvjS4BE2He+Onquiuaa5GRg1Ty1bgq8uKVwSnymhoWPPnXUFTxgQkOJk0DgA0ozBjmISlj7wyubIKbQvw==" saltValue="5fyHKurIlvBYJ095Dp72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30" zoomScaleNormal="13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1:34"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x14ac:dyDescent="0.15">
      <c r="S2" s="286"/>
      <c r="AH2" s="286"/>
    </row>
    <row r="3" spans="1: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x14ac:dyDescent="0.15"/>
    <row r="5" spans="1:34" x14ac:dyDescent="0.15"/>
    <row r="6" spans="1:34" x14ac:dyDescent="0.15"/>
    <row r="7" spans="1:34" x14ac:dyDescent="0.15"/>
    <row r="8" spans="1:34" x14ac:dyDescent="0.15"/>
    <row r="9" spans="1:34" x14ac:dyDescent="0.15">
      <c r="AH9" s="2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510</v>
      </c>
    </row>
  </sheetData>
  <sheetProtection algorithmName="SHA-512" hashValue="toKJ+jZ1qndlDdS3CaGK2KEi6Z9dPdfiGXpJ8biteqpUsLMMJOTk3YzZ/v+T6/Z6S7guCmIY15TbmnYJuT+F+A==" saltValue="7WSPpLBfVFJ/IuaCYL9M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510</v>
      </c>
    </row>
  </sheetData>
  <sheetProtection algorithmName="SHA-512" hashValue="pImtzFGixzkHfTOjtKe3MmtB3XuRJWSG38kNbwDFS4MpSC8vUdnNUrhcj3Q+vu2B+MC8mhBiqYG/jXzYpJWw9w==" saltValue="KPbdnGv6zDtKLCpV3Wt9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560</v>
      </c>
      <c r="G2" s="151"/>
      <c r="H2" s="152"/>
    </row>
    <row r="3" spans="1:8" x14ac:dyDescent="0.15">
      <c r="A3" s="148" t="s">
        <v>553</v>
      </c>
      <c r="B3" s="153"/>
      <c r="C3" s="154"/>
      <c r="D3" s="155">
        <v>61099</v>
      </c>
      <c r="E3" s="156"/>
      <c r="F3" s="157">
        <v>119882</v>
      </c>
      <c r="G3" s="158"/>
      <c r="H3" s="159"/>
    </row>
    <row r="4" spans="1:8" x14ac:dyDescent="0.15">
      <c r="A4" s="160"/>
      <c r="B4" s="161"/>
      <c r="C4" s="162"/>
      <c r="D4" s="163">
        <v>25805</v>
      </c>
      <c r="E4" s="164"/>
      <c r="F4" s="165">
        <v>66481</v>
      </c>
      <c r="G4" s="166"/>
      <c r="H4" s="167"/>
    </row>
    <row r="5" spans="1:8" x14ac:dyDescent="0.15">
      <c r="A5" s="148" t="s">
        <v>555</v>
      </c>
      <c r="B5" s="153"/>
      <c r="C5" s="154"/>
      <c r="D5" s="155">
        <v>66447</v>
      </c>
      <c r="E5" s="156"/>
      <c r="F5" s="157">
        <v>116162</v>
      </c>
      <c r="G5" s="158"/>
      <c r="H5" s="159"/>
    </row>
    <row r="6" spans="1:8" x14ac:dyDescent="0.15">
      <c r="A6" s="160"/>
      <c r="B6" s="161"/>
      <c r="C6" s="162"/>
      <c r="D6" s="163">
        <v>48028</v>
      </c>
      <c r="E6" s="164"/>
      <c r="F6" s="165">
        <v>61562</v>
      </c>
      <c r="G6" s="166"/>
      <c r="H6" s="167"/>
    </row>
    <row r="7" spans="1:8" x14ac:dyDescent="0.15">
      <c r="A7" s="148" t="s">
        <v>556</v>
      </c>
      <c r="B7" s="153"/>
      <c r="C7" s="154"/>
      <c r="D7" s="155">
        <v>103283</v>
      </c>
      <c r="E7" s="156"/>
      <c r="F7" s="157">
        <v>121449</v>
      </c>
      <c r="G7" s="158"/>
      <c r="H7" s="159"/>
    </row>
    <row r="8" spans="1:8" x14ac:dyDescent="0.15">
      <c r="A8" s="160"/>
      <c r="B8" s="161"/>
      <c r="C8" s="162"/>
      <c r="D8" s="163">
        <v>62027</v>
      </c>
      <c r="E8" s="164"/>
      <c r="F8" s="165">
        <v>62922</v>
      </c>
      <c r="G8" s="166"/>
      <c r="H8" s="167"/>
    </row>
    <row r="9" spans="1:8" x14ac:dyDescent="0.15">
      <c r="A9" s="148" t="s">
        <v>557</v>
      </c>
      <c r="B9" s="153"/>
      <c r="C9" s="154"/>
      <c r="D9" s="155">
        <v>102948</v>
      </c>
      <c r="E9" s="156"/>
      <c r="F9" s="157">
        <v>145139</v>
      </c>
      <c r="G9" s="158"/>
      <c r="H9" s="159"/>
    </row>
    <row r="10" spans="1:8" x14ac:dyDescent="0.15">
      <c r="A10" s="160"/>
      <c r="B10" s="161"/>
      <c r="C10" s="162"/>
      <c r="D10" s="163">
        <v>47579</v>
      </c>
      <c r="E10" s="164"/>
      <c r="F10" s="165">
        <v>83762</v>
      </c>
      <c r="G10" s="166"/>
      <c r="H10" s="167"/>
    </row>
    <row r="11" spans="1:8" x14ac:dyDescent="0.15">
      <c r="A11" s="148" t="s">
        <v>558</v>
      </c>
      <c r="B11" s="153"/>
      <c r="C11" s="154"/>
      <c r="D11" s="155">
        <v>80970</v>
      </c>
      <c r="E11" s="156"/>
      <c r="F11" s="157">
        <v>125391</v>
      </c>
      <c r="G11" s="158"/>
      <c r="H11" s="159"/>
    </row>
    <row r="12" spans="1:8" x14ac:dyDescent="0.15">
      <c r="A12" s="160"/>
      <c r="B12" s="161"/>
      <c r="C12" s="168"/>
      <c r="D12" s="163">
        <v>33138</v>
      </c>
      <c r="E12" s="164"/>
      <c r="F12" s="165">
        <v>68516</v>
      </c>
      <c r="G12" s="166"/>
      <c r="H12" s="167"/>
    </row>
    <row r="13" spans="1:8" x14ac:dyDescent="0.15">
      <c r="A13" s="148"/>
      <c r="B13" s="153"/>
      <c r="C13" s="169"/>
      <c r="D13" s="170">
        <v>82949</v>
      </c>
      <c r="E13" s="171"/>
      <c r="F13" s="172">
        <v>125605</v>
      </c>
      <c r="G13" s="173"/>
      <c r="H13" s="159"/>
    </row>
    <row r="14" spans="1:8" x14ac:dyDescent="0.15">
      <c r="A14" s="160"/>
      <c r="B14" s="161"/>
      <c r="C14" s="162"/>
      <c r="D14" s="163">
        <v>43315</v>
      </c>
      <c r="E14" s="164"/>
      <c r="F14" s="165">
        <v>68649</v>
      </c>
      <c r="G14" s="166"/>
      <c r="H14" s="167"/>
    </row>
    <row r="17" spans="1:11" x14ac:dyDescent="0.15">
      <c r="A17" s="144"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7.63</v>
      </c>
      <c r="C19" s="174">
        <f>ROUND(VALUE(SUBSTITUTE(実質収支比率等に係る経年分析!G$48,"▲","-")),2)</f>
        <v>11.22</v>
      </c>
      <c r="D19" s="174">
        <f>ROUND(VALUE(SUBSTITUTE(実質収支比率等に係る経年分析!H$48,"▲","-")),2)</f>
        <v>13.96</v>
      </c>
      <c r="E19" s="174">
        <f>ROUND(VALUE(SUBSTITUTE(実質収支比率等に係る経年分析!I$48,"▲","-")),2)</f>
        <v>16.989999999999998</v>
      </c>
      <c r="F19" s="174">
        <f>ROUND(VALUE(SUBSTITUTE(実質収支比率等に係る経年分析!J$48,"▲","-")),2)</f>
        <v>9.2200000000000006</v>
      </c>
    </row>
    <row r="20" spans="1:11" x14ac:dyDescent="0.15">
      <c r="A20" s="174" t="s">
        <v>55</v>
      </c>
      <c r="B20" s="174">
        <f>ROUND(VALUE(SUBSTITUTE(実質収支比率等に係る経年分析!F$47,"▲","-")),2)</f>
        <v>30.43</v>
      </c>
      <c r="C20" s="174">
        <f>ROUND(VALUE(SUBSTITUTE(実質収支比率等に係る経年分析!G$47,"▲","-")),2)</f>
        <v>30.22</v>
      </c>
      <c r="D20" s="174">
        <f>ROUND(VALUE(SUBSTITUTE(実質収支比率等に係る経年分析!H$47,"▲","-")),2)</f>
        <v>30.13</v>
      </c>
      <c r="E20" s="174">
        <f>ROUND(VALUE(SUBSTITUTE(実質収支比率等に係る経年分析!I$47,"▲","-")),2)</f>
        <v>29.62</v>
      </c>
      <c r="F20" s="174">
        <f>ROUND(VALUE(SUBSTITUTE(実質収支比率等に係る経年分析!J$47,"▲","-")),2)</f>
        <v>28.61</v>
      </c>
    </row>
    <row r="21" spans="1:11" x14ac:dyDescent="0.15">
      <c r="A21" s="174" t="s">
        <v>56</v>
      </c>
      <c r="B21" s="174">
        <f>IF(ISNUMBER(VALUE(SUBSTITUTE(実質収支比率等に係る経年分析!F$49,"▲","-"))),ROUND(VALUE(SUBSTITUTE(実質収支比率等に係る経年分析!F$49,"▲","-")),2),NA())</f>
        <v>0.6</v>
      </c>
      <c r="C21" s="174">
        <f>IF(ISNUMBER(VALUE(SUBSTITUTE(実質収支比率等に係る経年分析!G$49,"▲","-"))),ROUND(VALUE(SUBSTITUTE(実質収支比率等に係る経年分析!G$49,"▲","-")),2),NA())</f>
        <v>3.72</v>
      </c>
      <c r="D21" s="174">
        <f>IF(ISNUMBER(VALUE(SUBSTITUTE(実質収支比率等に係る経年分析!H$49,"▲","-"))),ROUND(VALUE(SUBSTITUTE(実質収支比率等に係る経年分析!H$49,"▲","-")),2),NA())</f>
        <v>2.84</v>
      </c>
      <c r="E21" s="174">
        <f>IF(ISNUMBER(VALUE(SUBSTITUTE(実質収支比率等に係る経年分析!I$49,"▲","-"))),ROUND(VALUE(SUBSTITUTE(実質収支比率等に係る経年分析!I$49,"▲","-")),2),NA())</f>
        <v>3.33</v>
      </c>
      <c r="F21" s="174">
        <f>IF(ISNUMBER(VALUE(SUBSTITUTE(実質収支比率等に係る経年分析!J$49,"▲","-"))),ROUND(VALUE(SUBSTITUTE(実質収支比率等に係る経年分析!J$49,"▲","-")),2),NA())</f>
        <v>1.55</v>
      </c>
    </row>
    <row r="24" spans="1:11" x14ac:dyDescent="0.15">
      <c r="A24" s="144"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0.2</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10.199999999999999</v>
      </c>
    </row>
    <row r="36" spans="1:16" x14ac:dyDescent="0.15">
      <c r="A36" s="175" t="str">
        <f>IF(連結実質赤字比率に係る赤字・黒字の構成分析!C$34="",NA(),連結実質赤字比率に係る赤字・黒字の構成分析!C$34)</f>
        <v>住宅新築資金等貸付事業特別会計</v>
      </c>
      <c r="B36" s="175">
        <f>IF(ROUND(VALUE(SUBSTITUTE(連結実質赤字比率に係る赤字・黒字の構成分析!F$34,"▲", "-")), 2) &lt; 0, ABS(ROUND(VALUE(SUBSTITUTE(連結実質赤字比率に係る赤字・黒字の構成分析!F$34,"▲", "-")), 2)), NA())</f>
        <v>0.49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0.45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0.4</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0.27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0.19</v>
      </c>
      <c r="K36" s="175" t="e">
        <f>IF(ROUND(VALUE(SUBSTITUTE(連結実質赤字比率に係る赤字・黒字の構成分析!J$34,"▲", "-")), 2) &gt;= 0, ABS(ROUND(VALUE(SUBSTITUTE(連結実質赤字比率に係る赤字・黒字の構成分析!J$34,"▲", "-")), 2)), NA())</f>
        <v>#N/A</v>
      </c>
    </row>
    <row r="39" spans="1:16" x14ac:dyDescent="0.15">
      <c r="A39" s="144"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422</v>
      </c>
      <c r="E42" s="176"/>
      <c r="F42" s="176"/>
      <c r="G42" s="176">
        <f>'実質公債費比率（分子）の構造'!L$52</f>
        <v>434</v>
      </c>
      <c r="H42" s="176"/>
      <c r="I42" s="176"/>
      <c r="J42" s="176">
        <f>'実質公債費比率（分子）の構造'!M$52</f>
        <v>414</v>
      </c>
      <c r="K42" s="176"/>
      <c r="L42" s="176"/>
      <c r="M42" s="176">
        <f>'実質公債費比率（分子）の構造'!N$52</f>
        <v>390</v>
      </c>
      <c r="N42" s="176"/>
      <c r="O42" s="176"/>
      <c r="P42" s="176">
        <f>'実質公債費比率（分子）の構造'!O$52</f>
        <v>387</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7</v>
      </c>
      <c r="C44" s="176"/>
      <c r="D44" s="176"/>
      <c r="E44" s="176">
        <f>'実質公債費比率（分子）の構造'!L$50</f>
        <v>14</v>
      </c>
      <c r="F44" s="176"/>
      <c r="G44" s="176"/>
      <c r="H44" s="176">
        <f>'実質公債費比率（分子）の構造'!M$50</f>
        <v>15</v>
      </c>
      <c r="I44" s="176"/>
      <c r="J44" s="176"/>
      <c r="K44" s="176">
        <f>'実質公債費比率（分子）の構造'!N$50</f>
        <v>21</v>
      </c>
      <c r="L44" s="176"/>
      <c r="M44" s="176"/>
      <c r="N44" s="176" t="str">
        <f>'実質公債費比率（分子）の構造'!O$50</f>
        <v>-</v>
      </c>
      <c r="O44" s="176"/>
      <c r="P44" s="176"/>
    </row>
    <row r="45" spans="1:16" x14ac:dyDescent="0.15">
      <c r="A45" s="176" t="s">
        <v>66</v>
      </c>
      <c r="B45" s="176">
        <f>'実質公債費比率（分子）の構造'!K$49</f>
        <v>52</v>
      </c>
      <c r="C45" s="176"/>
      <c r="D45" s="176"/>
      <c r="E45" s="176">
        <f>'実質公債費比率（分子）の構造'!L$49</f>
        <v>62</v>
      </c>
      <c r="F45" s="176"/>
      <c r="G45" s="176"/>
      <c r="H45" s="176">
        <f>'実質公債費比率（分子）の構造'!M$49</f>
        <v>61</v>
      </c>
      <c r="I45" s="176"/>
      <c r="J45" s="176"/>
      <c r="K45" s="176">
        <f>'実質公債費比率（分子）の構造'!N$49</f>
        <v>61</v>
      </c>
      <c r="L45" s="176"/>
      <c r="M45" s="176"/>
      <c r="N45" s="176">
        <f>'実質公債費比率（分子）の構造'!O$49</f>
        <v>65</v>
      </c>
      <c r="O45" s="176"/>
      <c r="P45" s="176"/>
    </row>
    <row r="46" spans="1:16" x14ac:dyDescent="0.15">
      <c r="A46" s="176" t="s">
        <v>67</v>
      </c>
      <c r="B46" s="176">
        <f>'実質公債費比率（分子）の構造'!K$48</f>
        <v>102</v>
      </c>
      <c r="C46" s="176"/>
      <c r="D46" s="176"/>
      <c r="E46" s="176">
        <f>'実質公債費比率（分子）の構造'!L$48</f>
        <v>129</v>
      </c>
      <c r="F46" s="176"/>
      <c r="G46" s="176"/>
      <c r="H46" s="176">
        <f>'実質公債費比率（分子）の構造'!M$48</f>
        <v>113</v>
      </c>
      <c r="I46" s="176"/>
      <c r="J46" s="176"/>
      <c r="K46" s="176">
        <f>'実質公債費比率（分子）の構造'!N$48</f>
        <v>74</v>
      </c>
      <c r="L46" s="176"/>
      <c r="M46" s="176"/>
      <c r="N46" s="176">
        <f>'実質公債費比率（分子）の構造'!O$48</f>
        <v>67</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408</v>
      </c>
      <c r="C49" s="176"/>
      <c r="D49" s="176"/>
      <c r="E49" s="176">
        <f>'実質公債費比率（分子）の構造'!L$45</f>
        <v>446</v>
      </c>
      <c r="F49" s="176"/>
      <c r="G49" s="176"/>
      <c r="H49" s="176">
        <f>'実質公債費比率（分子）の構造'!M$45</f>
        <v>413</v>
      </c>
      <c r="I49" s="176"/>
      <c r="J49" s="176"/>
      <c r="K49" s="176">
        <f>'実質公債費比率（分子）の構造'!N$45</f>
        <v>410</v>
      </c>
      <c r="L49" s="176"/>
      <c r="M49" s="176"/>
      <c r="N49" s="176">
        <f>'実質公債費比率（分子）の構造'!O$45</f>
        <v>433</v>
      </c>
      <c r="O49" s="176"/>
      <c r="P49" s="176"/>
    </row>
    <row r="50" spans="1:16" x14ac:dyDescent="0.15">
      <c r="A50" s="176" t="s">
        <v>71</v>
      </c>
      <c r="B50" s="176" t="e">
        <f>NA()</f>
        <v>#N/A</v>
      </c>
      <c r="C50" s="176">
        <f>IF(ISNUMBER('実質公債費比率（分子）の構造'!K$53),'実質公債費比率（分子）の構造'!K$53,NA())</f>
        <v>147</v>
      </c>
      <c r="D50" s="176" t="e">
        <f>NA()</f>
        <v>#N/A</v>
      </c>
      <c r="E50" s="176" t="e">
        <f>NA()</f>
        <v>#N/A</v>
      </c>
      <c r="F50" s="176">
        <f>IF(ISNUMBER('実質公債費比率（分子）の構造'!L$53),'実質公債費比率（分子）の構造'!L$53,NA())</f>
        <v>217</v>
      </c>
      <c r="G50" s="176" t="e">
        <f>NA()</f>
        <v>#N/A</v>
      </c>
      <c r="H50" s="176" t="e">
        <f>NA()</f>
        <v>#N/A</v>
      </c>
      <c r="I50" s="176">
        <f>IF(ISNUMBER('実質公債費比率（分子）の構造'!M$53),'実質公債費比率（分子）の構造'!M$53,NA())</f>
        <v>188</v>
      </c>
      <c r="J50" s="176" t="e">
        <f>NA()</f>
        <v>#N/A</v>
      </c>
      <c r="K50" s="176" t="e">
        <f>NA()</f>
        <v>#N/A</v>
      </c>
      <c r="L50" s="176">
        <f>IF(ISNUMBER('実質公債費比率（分子）の構造'!N$53),'実質公債費比率（分子）の構造'!N$53,NA())</f>
        <v>176</v>
      </c>
      <c r="M50" s="176" t="e">
        <f>NA()</f>
        <v>#N/A</v>
      </c>
      <c r="N50" s="176" t="e">
        <f>NA()</f>
        <v>#N/A</v>
      </c>
      <c r="O50" s="176">
        <f>IF(ISNUMBER('実質公債費比率（分子）の構造'!O$53),'実質公債費比率（分子）の構造'!O$53,NA())</f>
        <v>178</v>
      </c>
      <c r="P50" s="176" t="e">
        <f>NA()</f>
        <v>#N/A</v>
      </c>
    </row>
    <row r="53" spans="1:16" x14ac:dyDescent="0.15">
      <c r="A53" s="144"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4143</v>
      </c>
      <c r="E56" s="175"/>
      <c r="F56" s="175"/>
      <c r="G56" s="175">
        <f>'将来負担比率（分子）の構造'!J$52</f>
        <v>3988</v>
      </c>
      <c r="H56" s="175"/>
      <c r="I56" s="175"/>
      <c r="J56" s="175">
        <f>'将来負担比率（分子）の構造'!K$52</f>
        <v>4009</v>
      </c>
      <c r="K56" s="175"/>
      <c r="L56" s="175"/>
      <c r="M56" s="175">
        <f>'将来負担比率（分子）の構造'!L$52</f>
        <v>4077</v>
      </c>
      <c r="N56" s="175"/>
      <c r="O56" s="175"/>
      <c r="P56" s="175">
        <f>'将来負担比率（分子）の構造'!M$52</f>
        <v>4106</v>
      </c>
    </row>
    <row r="57" spans="1:16" x14ac:dyDescent="0.15">
      <c r="A57" s="175" t="s">
        <v>42</v>
      </c>
      <c r="B57" s="175"/>
      <c r="C57" s="175"/>
      <c r="D57" s="175">
        <f>'将来負担比率（分子）の構造'!I$51</f>
        <v>178</v>
      </c>
      <c r="E57" s="175"/>
      <c r="F57" s="175"/>
      <c r="G57" s="175">
        <f>'将来負担比率（分子）の構造'!J$51</f>
        <v>136</v>
      </c>
      <c r="H57" s="175"/>
      <c r="I57" s="175"/>
      <c r="J57" s="175">
        <f>'将来負担比率（分子）の構造'!K$51</f>
        <v>150</v>
      </c>
      <c r="K57" s="175"/>
      <c r="L57" s="175"/>
      <c r="M57" s="175">
        <f>'将来負担比率（分子）の構造'!L$51</f>
        <v>140</v>
      </c>
      <c r="N57" s="175"/>
      <c r="O57" s="175"/>
      <c r="P57" s="175">
        <f>'将来負担比率（分子）の構造'!M$51</f>
        <v>112</v>
      </c>
    </row>
    <row r="58" spans="1:16" x14ac:dyDescent="0.15">
      <c r="A58" s="175" t="s">
        <v>41</v>
      </c>
      <c r="B58" s="175"/>
      <c r="C58" s="175"/>
      <c r="D58" s="175">
        <f>'将来負担比率（分子）の構造'!I$50</f>
        <v>3555</v>
      </c>
      <c r="E58" s="175"/>
      <c r="F58" s="175"/>
      <c r="G58" s="175">
        <f>'将来負担比率（分子）の構造'!J$50</f>
        <v>3341</v>
      </c>
      <c r="H58" s="175"/>
      <c r="I58" s="175"/>
      <c r="J58" s="175">
        <f>'将来負担比率（分子）の構造'!K$50</f>
        <v>3126</v>
      </c>
      <c r="K58" s="175"/>
      <c r="L58" s="175"/>
      <c r="M58" s="175">
        <f>'将来負担比率（分子）の構造'!L$50</f>
        <v>2873</v>
      </c>
      <c r="N58" s="175"/>
      <c r="O58" s="175"/>
      <c r="P58" s="175">
        <f>'将来負担比率（分子）の構造'!M$50</f>
        <v>3271</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38</v>
      </c>
      <c r="C61" s="175"/>
      <c r="D61" s="175"/>
      <c r="E61" s="175">
        <f>'将来負担比率（分子）の構造'!J$46</f>
        <v>38</v>
      </c>
      <c r="F61" s="175"/>
      <c r="G61" s="175"/>
      <c r="H61" s="175">
        <f>'将来負担比率（分子）の構造'!K$46</f>
        <v>13</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577</v>
      </c>
      <c r="C62" s="175"/>
      <c r="D62" s="175"/>
      <c r="E62" s="175">
        <f>'将来負担比率（分子）の構造'!J$45</f>
        <v>573</v>
      </c>
      <c r="F62" s="175"/>
      <c r="G62" s="175"/>
      <c r="H62" s="175">
        <f>'将来負担比率（分子）の構造'!K$45</f>
        <v>488</v>
      </c>
      <c r="I62" s="175"/>
      <c r="J62" s="175"/>
      <c r="K62" s="175">
        <f>'将来負担比率（分子）の構造'!L$45</f>
        <v>436</v>
      </c>
      <c r="L62" s="175"/>
      <c r="M62" s="175"/>
      <c r="N62" s="175">
        <f>'将来負担比率（分子）の構造'!M$45</f>
        <v>368</v>
      </c>
      <c r="O62" s="175"/>
      <c r="P62" s="175"/>
    </row>
    <row r="63" spans="1:16" x14ac:dyDescent="0.15">
      <c r="A63" s="175" t="s">
        <v>34</v>
      </c>
      <c r="B63" s="175">
        <f>'将来負担比率（分子）の構造'!I$44</f>
        <v>529</v>
      </c>
      <c r="C63" s="175"/>
      <c r="D63" s="175"/>
      <c r="E63" s="175">
        <f>'将来負担比率（分子）の構造'!J$44</f>
        <v>504</v>
      </c>
      <c r="F63" s="175"/>
      <c r="G63" s="175"/>
      <c r="H63" s="175">
        <f>'将来負担比率（分子）の構造'!K$44</f>
        <v>462</v>
      </c>
      <c r="I63" s="175"/>
      <c r="J63" s="175"/>
      <c r="K63" s="175">
        <f>'将来負担比率（分子）の構造'!L$44</f>
        <v>453</v>
      </c>
      <c r="L63" s="175"/>
      <c r="M63" s="175"/>
      <c r="N63" s="175">
        <f>'将来負担比率（分子）の構造'!M$44</f>
        <v>430</v>
      </c>
      <c r="O63" s="175"/>
      <c r="P63" s="175"/>
    </row>
    <row r="64" spans="1:16" x14ac:dyDescent="0.15">
      <c r="A64" s="175" t="s">
        <v>33</v>
      </c>
      <c r="B64" s="175">
        <f>'将来負担比率（分子）の構造'!I$43</f>
        <v>663</v>
      </c>
      <c r="C64" s="175"/>
      <c r="D64" s="175"/>
      <c r="E64" s="175">
        <f>'将来負担比率（分子）の構造'!J$43</f>
        <v>655</v>
      </c>
      <c r="F64" s="175"/>
      <c r="G64" s="175"/>
      <c r="H64" s="175">
        <f>'将来負担比率（分子）の構造'!K$43</f>
        <v>628</v>
      </c>
      <c r="I64" s="175"/>
      <c r="J64" s="175"/>
      <c r="K64" s="175">
        <f>'将来負担比率（分子）の構造'!L$43</f>
        <v>621</v>
      </c>
      <c r="L64" s="175"/>
      <c r="M64" s="175"/>
      <c r="N64" s="175">
        <f>'将来負担比率（分子）の構造'!M$43</f>
        <v>540</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4778</v>
      </c>
      <c r="C66" s="175"/>
      <c r="D66" s="175"/>
      <c r="E66" s="175">
        <f>'将来負担比率（分子）の構造'!J$41</f>
        <v>4632</v>
      </c>
      <c r="F66" s="175"/>
      <c r="G66" s="175"/>
      <c r="H66" s="175">
        <f>'将来負担比率（分子）の構造'!K$41</f>
        <v>4686</v>
      </c>
      <c r="I66" s="175"/>
      <c r="J66" s="175"/>
      <c r="K66" s="175">
        <f>'将来負担比率（分子）の構造'!L$41</f>
        <v>4898</v>
      </c>
      <c r="L66" s="175"/>
      <c r="M66" s="175"/>
      <c r="N66" s="175">
        <f>'将来負担比率（分子）の構造'!M$41</f>
        <v>4754</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770</v>
      </c>
      <c r="C72" s="179">
        <f>基金残高に係る経年分析!G55</f>
        <v>771</v>
      </c>
      <c r="D72" s="179">
        <f>基金残高に係る経年分析!H55</f>
        <v>771</v>
      </c>
    </row>
    <row r="73" spans="1:16" x14ac:dyDescent="0.15">
      <c r="A73" s="178" t="s">
        <v>78</v>
      </c>
      <c r="B73" s="179">
        <f>基金残高に係る経年分析!F56</f>
        <v>1631</v>
      </c>
      <c r="C73" s="179">
        <f>基金残高に係る経年分析!G56</f>
        <v>1652</v>
      </c>
      <c r="D73" s="179">
        <f>基金残高に係る経年分析!H56</f>
        <v>1773</v>
      </c>
    </row>
    <row r="74" spans="1:16" x14ac:dyDescent="0.15">
      <c r="A74" s="178" t="s">
        <v>79</v>
      </c>
      <c r="B74" s="179">
        <f>基金残高に係る経年分析!F57</f>
        <v>1505</v>
      </c>
      <c r="C74" s="179">
        <f>基金残高に係る経年分析!G57</f>
        <v>1591</v>
      </c>
      <c r="D74" s="179">
        <f>基金残高に係る経年分析!H57</f>
        <v>1224</v>
      </c>
    </row>
  </sheetData>
  <sheetProtection algorithmName="SHA-512" hashValue="t9LkMnxASoZSx7+4UVdSSH91edin0t11TDl25w6CRImH3OfLQS1jXTzTu2cvNdyD2NkYD5PnleLhx9Fwx/iQFg==" saltValue="O+LkZlqnW5MMEvcNeE+E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7"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61" t="s">
        <v>211</v>
      </c>
      <c r="DI1" s="662"/>
      <c r="DJ1" s="662"/>
      <c r="DK1" s="662"/>
      <c r="DL1" s="662"/>
      <c r="DM1" s="662"/>
      <c r="DN1" s="663"/>
      <c r="DO1" s="220"/>
      <c r="DP1" s="661" t="s">
        <v>212</v>
      </c>
      <c r="DQ1" s="662"/>
      <c r="DR1" s="662"/>
      <c r="DS1" s="662"/>
      <c r="DT1" s="662"/>
      <c r="DU1" s="662"/>
      <c r="DV1" s="662"/>
      <c r="DW1" s="662"/>
      <c r="DX1" s="662"/>
      <c r="DY1" s="662"/>
      <c r="DZ1" s="662"/>
      <c r="EA1" s="662"/>
      <c r="EB1" s="662"/>
      <c r="EC1" s="663"/>
      <c r="ED1" s="218"/>
      <c r="EE1" s="218"/>
      <c r="EF1" s="218"/>
      <c r="EG1" s="218"/>
      <c r="EH1" s="218"/>
      <c r="EI1" s="218"/>
      <c r="EJ1" s="218"/>
      <c r="EK1" s="218"/>
      <c r="EL1" s="218"/>
      <c r="EM1" s="218"/>
    </row>
    <row r="2" spans="2:143" ht="22.5" customHeight="1" x14ac:dyDescent="0.15">
      <c r="B2" s="221" t="s">
        <v>213</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24" customFormat="1" ht="11.25" customHeight="1" x14ac:dyDescent="0.15">
      <c r="B5" s="671" t="s">
        <v>224</v>
      </c>
      <c r="C5" s="672"/>
      <c r="D5" s="672"/>
      <c r="E5" s="672"/>
      <c r="F5" s="672"/>
      <c r="G5" s="672"/>
      <c r="H5" s="672"/>
      <c r="I5" s="672"/>
      <c r="J5" s="672"/>
      <c r="K5" s="672"/>
      <c r="L5" s="672"/>
      <c r="M5" s="672"/>
      <c r="N5" s="672"/>
      <c r="O5" s="672"/>
      <c r="P5" s="672"/>
      <c r="Q5" s="673"/>
      <c r="R5" s="674">
        <v>1107396</v>
      </c>
      <c r="S5" s="675"/>
      <c r="T5" s="675"/>
      <c r="U5" s="675"/>
      <c r="V5" s="675"/>
      <c r="W5" s="675"/>
      <c r="X5" s="675"/>
      <c r="Y5" s="676"/>
      <c r="Z5" s="677">
        <v>15.3</v>
      </c>
      <c r="AA5" s="677"/>
      <c r="AB5" s="677"/>
      <c r="AC5" s="677"/>
      <c r="AD5" s="678">
        <v>1107396</v>
      </c>
      <c r="AE5" s="678"/>
      <c r="AF5" s="678"/>
      <c r="AG5" s="678"/>
      <c r="AH5" s="678"/>
      <c r="AI5" s="678"/>
      <c r="AJ5" s="678"/>
      <c r="AK5" s="678"/>
      <c r="AL5" s="679">
        <v>43.4</v>
      </c>
      <c r="AM5" s="680"/>
      <c r="AN5" s="680"/>
      <c r="AO5" s="681"/>
      <c r="AP5" s="671" t="s">
        <v>225</v>
      </c>
      <c r="AQ5" s="672"/>
      <c r="AR5" s="672"/>
      <c r="AS5" s="672"/>
      <c r="AT5" s="672"/>
      <c r="AU5" s="672"/>
      <c r="AV5" s="672"/>
      <c r="AW5" s="672"/>
      <c r="AX5" s="672"/>
      <c r="AY5" s="672"/>
      <c r="AZ5" s="672"/>
      <c r="BA5" s="672"/>
      <c r="BB5" s="672"/>
      <c r="BC5" s="672"/>
      <c r="BD5" s="672"/>
      <c r="BE5" s="672"/>
      <c r="BF5" s="673"/>
      <c r="BG5" s="685">
        <v>1107396</v>
      </c>
      <c r="BH5" s="686"/>
      <c r="BI5" s="686"/>
      <c r="BJ5" s="686"/>
      <c r="BK5" s="686"/>
      <c r="BL5" s="686"/>
      <c r="BM5" s="686"/>
      <c r="BN5" s="687"/>
      <c r="BO5" s="688">
        <v>100</v>
      </c>
      <c r="BP5" s="688"/>
      <c r="BQ5" s="688"/>
      <c r="BR5" s="688"/>
      <c r="BS5" s="689">
        <v>17196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25934</v>
      </c>
      <c r="S6" s="686"/>
      <c r="T6" s="686"/>
      <c r="U6" s="686"/>
      <c r="V6" s="686"/>
      <c r="W6" s="686"/>
      <c r="X6" s="686"/>
      <c r="Y6" s="687"/>
      <c r="Z6" s="688">
        <v>0.4</v>
      </c>
      <c r="AA6" s="688"/>
      <c r="AB6" s="688"/>
      <c r="AC6" s="688"/>
      <c r="AD6" s="689">
        <v>25934</v>
      </c>
      <c r="AE6" s="689"/>
      <c r="AF6" s="689"/>
      <c r="AG6" s="689"/>
      <c r="AH6" s="689"/>
      <c r="AI6" s="689"/>
      <c r="AJ6" s="689"/>
      <c r="AK6" s="689"/>
      <c r="AL6" s="690">
        <v>1</v>
      </c>
      <c r="AM6" s="691"/>
      <c r="AN6" s="691"/>
      <c r="AO6" s="692"/>
      <c r="AP6" s="682" t="s">
        <v>230</v>
      </c>
      <c r="AQ6" s="683"/>
      <c r="AR6" s="683"/>
      <c r="AS6" s="683"/>
      <c r="AT6" s="683"/>
      <c r="AU6" s="683"/>
      <c r="AV6" s="683"/>
      <c r="AW6" s="683"/>
      <c r="AX6" s="683"/>
      <c r="AY6" s="683"/>
      <c r="AZ6" s="683"/>
      <c r="BA6" s="683"/>
      <c r="BB6" s="683"/>
      <c r="BC6" s="683"/>
      <c r="BD6" s="683"/>
      <c r="BE6" s="683"/>
      <c r="BF6" s="684"/>
      <c r="BG6" s="685">
        <v>1107396</v>
      </c>
      <c r="BH6" s="686"/>
      <c r="BI6" s="686"/>
      <c r="BJ6" s="686"/>
      <c r="BK6" s="686"/>
      <c r="BL6" s="686"/>
      <c r="BM6" s="686"/>
      <c r="BN6" s="687"/>
      <c r="BO6" s="688">
        <v>100</v>
      </c>
      <c r="BP6" s="688"/>
      <c r="BQ6" s="688"/>
      <c r="BR6" s="688"/>
      <c r="BS6" s="689">
        <v>17196</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76687</v>
      </c>
      <c r="CS6" s="686"/>
      <c r="CT6" s="686"/>
      <c r="CU6" s="686"/>
      <c r="CV6" s="686"/>
      <c r="CW6" s="686"/>
      <c r="CX6" s="686"/>
      <c r="CY6" s="687"/>
      <c r="CZ6" s="679">
        <v>1.1000000000000001</v>
      </c>
      <c r="DA6" s="680"/>
      <c r="DB6" s="680"/>
      <c r="DC6" s="699"/>
      <c r="DD6" s="694" t="s">
        <v>127</v>
      </c>
      <c r="DE6" s="686"/>
      <c r="DF6" s="686"/>
      <c r="DG6" s="686"/>
      <c r="DH6" s="686"/>
      <c r="DI6" s="686"/>
      <c r="DJ6" s="686"/>
      <c r="DK6" s="686"/>
      <c r="DL6" s="686"/>
      <c r="DM6" s="686"/>
      <c r="DN6" s="686"/>
      <c r="DO6" s="686"/>
      <c r="DP6" s="687"/>
      <c r="DQ6" s="694">
        <v>76687</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1559</v>
      </c>
      <c r="S7" s="686"/>
      <c r="T7" s="686"/>
      <c r="U7" s="686"/>
      <c r="V7" s="686"/>
      <c r="W7" s="686"/>
      <c r="X7" s="686"/>
      <c r="Y7" s="687"/>
      <c r="Z7" s="688">
        <v>0</v>
      </c>
      <c r="AA7" s="688"/>
      <c r="AB7" s="688"/>
      <c r="AC7" s="688"/>
      <c r="AD7" s="689">
        <v>1559</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466625</v>
      </c>
      <c r="BH7" s="686"/>
      <c r="BI7" s="686"/>
      <c r="BJ7" s="686"/>
      <c r="BK7" s="686"/>
      <c r="BL7" s="686"/>
      <c r="BM7" s="686"/>
      <c r="BN7" s="687"/>
      <c r="BO7" s="688">
        <v>42.1</v>
      </c>
      <c r="BP7" s="688"/>
      <c r="BQ7" s="688"/>
      <c r="BR7" s="688"/>
      <c r="BS7" s="689">
        <v>17196</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1989983</v>
      </c>
      <c r="CS7" s="686"/>
      <c r="CT7" s="686"/>
      <c r="CU7" s="686"/>
      <c r="CV7" s="686"/>
      <c r="CW7" s="686"/>
      <c r="CX7" s="686"/>
      <c r="CY7" s="687"/>
      <c r="CZ7" s="688">
        <v>28.8</v>
      </c>
      <c r="DA7" s="688"/>
      <c r="DB7" s="688"/>
      <c r="DC7" s="688"/>
      <c r="DD7" s="694">
        <v>11561</v>
      </c>
      <c r="DE7" s="686"/>
      <c r="DF7" s="686"/>
      <c r="DG7" s="686"/>
      <c r="DH7" s="686"/>
      <c r="DI7" s="686"/>
      <c r="DJ7" s="686"/>
      <c r="DK7" s="686"/>
      <c r="DL7" s="686"/>
      <c r="DM7" s="686"/>
      <c r="DN7" s="686"/>
      <c r="DO7" s="686"/>
      <c r="DP7" s="687"/>
      <c r="DQ7" s="694">
        <v>923639</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8086</v>
      </c>
      <c r="S8" s="686"/>
      <c r="T8" s="686"/>
      <c r="U8" s="686"/>
      <c r="V8" s="686"/>
      <c r="W8" s="686"/>
      <c r="X8" s="686"/>
      <c r="Y8" s="687"/>
      <c r="Z8" s="688">
        <v>0.1</v>
      </c>
      <c r="AA8" s="688"/>
      <c r="AB8" s="688"/>
      <c r="AC8" s="688"/>
      <c r="AD8" s="689">
        <v>8086</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13940</v>
      </c>
      <c r="BH8" s="686"/>
      <c r="BI8" s="686"/>
      <c r="BJ8" s="686"/>
      <c r="BK8" s="686"/>
      <c r="BL8" s="686"/>
      <c r="BM8" s="686"/>
      <c r="BN8" s="687"/>
      <c r="BO8" s="688">
        <v>1.3</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1269712</v>
      </c>
      <c r="CS8" s="686"/>
      <c r="CT8" s="686"/>
      <c r="CU8" s="686"/>
      <c r="CV8" s="686"/>
      <c r="CW8" s="686"/>
      <c r="CX8" s="686"/>
      <c r="CY8" s="687"/>
      <c r="CZ8" s="688">
        <v>18.399999999999999</v>
      </c>
      <c r="DA8" s="688"/>
      <c r="DB8" s="688"/>
      <c r="DC8" s="688"/>
      <c r="DD8" s="694">
        <v>7219</v>
      </c>
      <c r="DE8" s="686"/>
      <c r="DF8" s="686"/>
      <c r="DG8" s="686"/>
      <c r="DH8" s="686"/>
      <c r="DI8" s="686"/>
      <c r="DJ8" s="686"/>
      <c r="DK8" s="686"/>
      <c r="DL8" s="686"/>
      <c r="DM8" s="686"/>
      <c r="DN8" s="686"/>
      <c r="DO8" s="686"/>
      <c r="DP8" s="687"/>
      <c r="DQ8" s="694">
        <v>676577</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8861</v>
      </c>
      <c r="S9" s="686"/>
      <c r="T9" s="686"/>
      <c r="U9" s="686"/>
      <c r="V9" s="686"/>
      <c r="W9" s="686"/>
      <c r="X9" s="686"/>
      <c r="Y9" s="687"/>
      <c r="Z9" s="688">
        <v>0.1</v>
      </c>
      <c r="AA9" s="688"/>
      <c r="AB9" s="688"/>
      <c r="AC9" s="688"/>
      <c r="AD9" s="689">
        <v>8861</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356199</v>
      </c>
      <c r="BH9" s="686"/>
      <c r="BI9" s="686"/>
      <c r="BJ9" s="686"/>
      <c r="BK9" s="686"/>
      <c r="BL9" s="686"/>
      <c r="BM9" s="686"/>
      <c r="BN9" s="687"/>
      <c r="BO9" s="688">
        <v>32.200000000000003</v>
      </c>
      <c r="BP9" s="688"/>
      <c r="BQ9" s="688"/>
      <c r="BR9" s="688"/>
      <c r="BS9" s="694" t="s">
        <v>237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294233</v>
      </c>
      <c r="CS9" s="686"/>
      <c r="CT9" s="686"/>
      <c r="CU9" s="686"/>
      <c r="CV9" s="686"/>
      <c r="CW9" s="686"/>
      <c r="CX9" s="686"/>
      <c r="CY9" s="687"/>
      <c r="CZ9" s="688">
        <v>4.3</v>
      </c>
      <c r="DA9" s="688"/>
      <c r="DB9" s="688"/>
      <c r="DC9" s="688"/>
      <c r="DD9" s="694">
        <v>1711</v>
      </c>
      <c r="DE9" s="686"/>
      <c r="DF9" s="686"/>
      <c r="DG9" s="686"/>
      <c r="DH9" s="686"/>
      <c r="DI9" s="686"/>
      <c r="DJ9" s="686"/>
      <c r="DK9" s="686"/>
      <c r="DL9" s="686"/>
      <c r="DM9" s="686"/>
      <c r="DN9" s="686"/>
      <c r="DO9" s="686"/>
      <c r="DP9" s="687"/>
      <c r="DQ9" s="694">
        <v>262702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237</v>
      </c>
      <c r="AA10" s="688"/>
      <c r="AB10" s="688"/>
      <c r="AC10" s="688"/>
      <c r="AD10" s="689" t="s">
        <v>127</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23107</v>
      </c>
      <c r="BH10" s="686"/>
      <c r="BI10" s="686"/>
      <c r="BJ10" s="686"/>
      <c r="BK10" s="686"/>
      <c r="BL10" s="686"/>
      <c r="BM10" s="686"/>
      <c r="BN10" s="687"/>
      <c r="BO10" s="688">
        <v>2.1</v>
      </c>
      <c r="BP10" s="688"/>
      <c r="BQ10" s="688"/>
      <c r="BR10" s="688"/>
      <c r="BS10" s="694" t="s">
        <v>237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127</v>
      </c>
      <c r="CS10" s="686"/>
      <c r="CT10" s="686"/>
      <c r="CU10" s="686"/>
      <c r="CV10" s="686"/>
      <c r="CW10" s="686"/>
      <c r="CX10" s="686"/>
      <c r="CY10" s="687"/>
      <c r="CZ10" s="688" t="s">
        <v>127</v>
      </c>
      <c r="DA10" s="688"/>
      <c r="DB10" s="688"/>
      <c r="DC10" s="688"/>
      <c r="DD10" s="694" t="s">
        <v>127</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165185</v>
      </c>
      <c r="S11" s="686"/>
      <c r="T11" s="686"/>
      <c r="U11" s="686"/>
      <c r="V11" s="686"/>
      <c r="W11" s="686"/>
      <c r="X11" s="686"/>
      <c r="Y11" s="687"/>
      <c r="Z11" s="690">
        <v>2.2999999999999998</v>
      </c>
      <c r="AA11" s="691"/>
      <c r="AB11" s="691"/>
      <c r="AC11" s="703"/>
      <c r="AD11" s="694">
        <v>165185</v>
      </c>
      <c r="AE11" s="686"/>
      <c r="AF11" s="686"/>
      <c r="AG11" s="686"/>
      <c r="AH11" s="686"/>
      <c r="AI11" s="686"/>
      <c r="AJ11" s="686"/>
      <c r="AK11" s="687"/>
      <c r="AL11" s="690">
        <v>6.5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73379</v>
      </c>
      <c r="BH11" s="686"/>
      <c r="BI11" s="686"/>
      <c r="BJ11" s="686"/>
      <c r="BK11" s="686"/>
      <c r="BL11" s="686"/>
      <c r="BM11" s="686"/>
      <c r="BN11" s="687"/>
      <c r="BO11" s="688">
        <v>6.6</v>
      </c>
      <c r="BP11" s="688"/>
      <c r="BQ11" s="688"/>
      <c r="BR11" s="688"/>
      <c r="BS11" s="694">
        <v>17196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27755</v>
      </c>
      <c r="CS11" s="686"/>
      <c r="CT11" s="686"/>
      <c r="CU11" s="686"/>
      <c r="CV11" s="686"/>
      <c r="CW11" s="686"/>
      <c r="CX11" s="686"/>
      <c r="CY11" s="687"/>
      <c r="CZ11" s="688">
        <v>0.4</v>
      </c>
      <c r="DA11" s="688"/>
      <c r="DB11" s="688"/>
      <c r="DC11" s="688"/>
      <c r="DD11" s="694">
        <v>5747</v>
      </c>
      <c r="DE11" s="686"/>
      <c r="DF11" s="686"/>
      <c r="DG11" s="686"/>
      <c r="DH11" s="686"/>
      <c r="DI11" s="686"/>
      <c r="DJ11" s="686"/>
      <c r="DK11" s="686"/>
      <c r="DL11" s="686"/>
      <c r="DM11" s="686"/>
      <c r="DN11" s="686"/>
      <c r="DO11" s="686"/>
      <c r="DP11" s="687"/>
      <c r="DQ11" s="694">
        <v>19112</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237</v>
      </c>
      <c r="S12" s="686"/>
      <c r="T12" s="686"/>
      <c r="U12" s="686"/>
      <c r="V12" s="686"/>
      <c r="W12" s="686"/>
      <c r="X12" s="686"/>
      <c r="Y12" s="687"/>
      <c r="Z12" s="688" t="s">
        <v>127</v>
      </c>
      <c r="AA12" s="688"/>
      <c r="AB12" s="688"/>
      <c r="AC12" s="688"/>
      <c r="AD12" s="689" t="s">
        <v>237</v>
      </c>
      <c r="AE12" s="689"/>
      <c r="AF12" s="689"/>
      <c r="AG12" s="689"/>
      <c r="AH12" s="689"/>
      <c r="AI12" s="689"/>
      <c r="AJ12" s="689"/>
      <c r="AK12" s="689"/>
      <c r="AL12" s="690" t="s">
        <v>237</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589089</v>
      </c>
      <c r="BH12" s="686"/>
      <c r="BI12" s="686"/>
      <c r="BJ12" s="686"/>
      <c r="BK12" s="686"/>
      <c r="BL12" s="686"/>
      <c r="BM12" s="686"/>
      <c r="BN12" s="687"/>
      <c r="BO12" s="688">
        <v>53.2</v>
      </c>
      <c r="BP12" s="688"/>
      <c r="BQ12" s="688"/>
      <c r="BR12" s="688"/>
      <c r="BS12" s="694" t="s">
        <v>237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780620</v>
      </c>
      <c r="CS12" s="686"/>
      <c r="CT12" s="686"/>
      <c r="CU12" s="686"/>
      <c r="CV12" s="686"/>
      <c r="CW12" s="686"/>
      <c r="CX12" s="686"/>
      <c r="CY12" s="687"/>
      <c r="CZ12" s="688">
        <v>11.3</v>
      </c>
      <c r="DA12" s="688"/>
      <c r="DB12" s="688"/>
      <c r="DC12" s="688"/>
      <c r="DD12" s="694">
        <v>21977</v>
      </c>
      <c r="DE12" s="686"/>
      <c r="DF12" s="686"/>
      <c r="DG12" s="686"/>
      <c r="DH12" s="686"/>
      <c r="DI12" s="686"/>
      <c r="DJ12" s="686"/>
      <c r="DK12" s="686"/>
      <c r="DL12" s="686"/>
      <c r="DM12" s="686"/>
      <c r="DN12" s="686"/>
      <c r="DO12" s="686"/>
      <c r="DP12" s="687"/>
      <c r="DQ12" s="694">
        <v>80545</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237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589089</v>
      </c>
      <c r="BH13" s="686"/>
      <c r="BI13" s="686"/>
      <c r="BJ13" s="686"/>
      <c r="BK13" s="686"/>
      <c r="BL13" s="686"/>
      <c r="BM13" s="686"/>
      <c r="BN13" s="687"/>
      <c r="BO13" s="688">
        <v>53.2</v>
      </c>
      <c r="BP13" s="688"/>
      <c r="BQ13" s="688"/>
      <c r="BR13" s="688"/>
      <c r="BS13" s="694" t="s">
        <v>237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937521</v>
      </c>
      <c r="CS13" s="686"/>
      <c r="CT13" s="686"/>
      <c r="CU13" s="686"/>
      <c r="CV13" s="686"/>
      <c r="CW13" s="686"/>
      <c r="CX13" s="686"/>
      <c r="CY13" s="687"/>
      <c r="CZ13" s="688">
        <v>13.6</v>
      </c>
      <c r="DA13" s="688"/>
      <c r="DB13" s="688"/>
      <c r="DC13" s="688"/>
      <c r="DD13" s="694">
        <v>497366</v>
      </c>
      <c r="DE13" s="686"/>
      <c r="DF13" s="686"/>
      <c r="DG13" s="686"/>
      <c r="DH13" s="686"/>
      <c r="DI13" s="686"/>
      <c r="DJ13" s="686"/>
      <c r="DK13" s="686"/>
      <c r="DL13" s="686"/>
      <c r="DM13" s="686"/>
      <c r="DN13" s="686"/>
      <c r="DO13" s="686"/>
      <c r="DP13" s="687"/>
      <c r="DQ13" s="694">
        <v>238476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237</v>
      </c>
      <c r="AA14" s="688"/>
      <c r="AB14" s="688"/>
      <c r="AC14" s="688"/>
      <c r="AD14" s="689" t="s">
        <v>127</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24656</v>
      </c>
      <c r="BH14" s="686"/>
      <c r="BI14" s="686"/>
      <c r="BJ14" s="686"/>
      <c r="BK14" s="686"/>
      <c r="BL14" s="686"/>
      <c r="BM14" s="686"/>
      <c r="BN14" s="687"/>
      <c r="BO14" s="688">
        <v>2.2000000000000002</v>
      </c>
      <c r="BP14" s="688"/>
      <c r="BQ14" s="688"/>
      <c r="BR14" s="688"/>
      <c r="BS14" s="694" t="s">
        <v>237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188509</v>
      </c>
      <c r="CS14" s="686"/>
      <c r="CT14" s="686"/>
      <c r="CU14" s="686"/>
      <c r="CV14" s="686"/>
      <c r="CW14" s="686"/>
      <c r="CX14" s="686"/>
      <c r="CY14" s="687"/>
      <c r="CZ14" s="688">
        <v>2.7</v>
      </c>
      <c r="DA14" s="688"/>
      <c r="DB14" s="688"/>
      <c r="DC14" s="688"/>
      <c r="DD14" s="694">
        <v>1702</v>
      </c>
      <c r="DE14" s="686"/>
      <c r="DF14" s="686"/>
      <c r="DG14" s="686"/>
      <c r="DH14" s="686"/>
      <c r="DI14" s="686"/>
      <c r="DJ14" s="686"/>
      <c r="DK14" s="686"/>
      <c r="DL14" s="686"/>
      <c r="DM14" s="686"/>
      <c r="DN14" s="686"/>
      <c r="DO14" s="686"/>
      <c r="DP14" s="687"/>
      <c r="DQ14" s="694">
        <v>185197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27026</v>
      </c>
      <c r="BH15" s="686"/>
      <c r="BI15" s="686"/>
      <c r="BJ15" s="686"/>
      <c r="BK15" s="686"/>
      <c r="BL15" s="686"/>
      <c r="BM15" s="686"/>
      <c r="BN15" s="687"/>
      <c r="BO15" s="688">
        <v>2.4</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684830</v>
      </c>
      <c r="CS15" s="686"/>
      <c r="CT15" s="686"/>
      <c r="CU15" s="686"/>
      <c r="CV15" s="686"/>
      <c r="CW15" s="686"/>
      <c r="CX15" s="686"/>
      <c r="CY15" s="687"/>
      <c r="CZ15" s="688">
        <v>9.9</v>
      </c>
      <c r="DA15" s="688"/>
      <c r="DB15" s="688"/>
      <c r="DC15" s="688"/>
      <c r="DD15" s="694">
        <v>137888</v>
      </c>
      <c r="DE15" s="686"/>
      <c r="DF15" s="686"/>
      <c r="DG15" s="686"/>
      <c r="DH15" s="686"/>
      <c r="DI15" s="686"/>
      <c r="DJ15" s="686"/>
      <c r="DK15" s="686"/>
      <c r="DL15" s="686"/>
      <c r="DM15" s="686"/>
      <c r="DN15" s="686"/>
      <c r="DO15" s="686"/>
      <c r="DP15" s="687"/>
      <c r="DQ15" s="694">
        <v>521031</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2678</v>
      </c>
      <c r="S16" s="686"/>
      <c r="T16" s="686"/>
      <c r="U16" s="686"/>
      <c r="V16" s="686"/>
      <c r="W16" s="686"/>
      <c r="X16" s="686"/>
      <c r="Y16" s="687"/>
      <c r="Z16" s="688">
        <v>0</v>
      </c>
      <c r="AA16" s="688"/>
      <c r="AB16" s="688"/>
      <c r="AC16" s="688"/>
      <c r="AD16" s="689">
        <v>2678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237</v>
      </c>
      <c r="BP16" s="688"/>
      <c r="BQ16" s="688"/>
      <c r="BR16" s="688"/>
      <c r="BS16" s="694" t="s">
        <v>237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237</v>
      </c>
      <c r="CS16" s="686"/>
      <c r="CT16" s="686"/>
      <c r="CU16" s="686"/>
      <c r="CV16" s="686"/>
      <c r="CW16" s="686"/>
      <c r="CX16" s="686"/>
      <c r="CY16" s="687"/>
      <c r="CZ16" s="688" t="s">
        <v>127</v>
      </c>
      <c r="DA16" s="688"/>
      <c r="DB16" s="688"/>
      <c r="DC16" s="688"/>
      <c r="DD16" s="694" t="s">
        <v>127</v>
      </c>
      <c r="DE16" s="686"/>
      <c r="DF16" s="686"/>
      <c r="DG16" s="686"/>
      <c r="DH16" s="686"/>
      <c r="DI16" s="686"/>
      <c r="DJ16" s="686"/>
      <c r="DK16" s="686"/>
      <c r="DL16" s="686"/>
      <c r="DM16" s="686"/>
      <c r="DN16" s="686"/>
      <c r="DO16" s="686"/>
      <c r="DP16" s="687"/>
      <c r="DQ16" s="694" t="s">
        <v>237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12538</v>
      </c>
      <c r="S17" s="686"/>
      <c r="T17" s="686"/>
      <c r="U17" s="686"/>
      <c r="V17" s="686"/>
      <c r="W17" s="686"/>
      <c r="X17" s="686"/>
      <c r="Y17" s="687"/>
      <c r="Z17" s="688">
        <v>0.2</v>
      </c>
      <c r="AA17" s="688"/>
      <c r="AB17" s="688"/>
      <c r="AC17" s="688"/>
      <c r="AD17" s="689">
        <v>12538</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127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667499</v>
      </c>
      <c r="CS17" s="686"/>
      <c r="CT17" s="686"/>
      <c r="CU17" s="686"/>
      <c r="CV17" s="686"/>
      <c r="CW17" s="686"/>
      <c r="CX17" s="686"/>
      <c r="CY17" s="687"/>
      <c r="CZ17" s="688">
        <v>9.6</v>
      </c>
      <c r="DA17" s="688"/>
      <c r="DB17" s="688"/>
      <c r="DC17" s="688"/>
      <c r="DD17" s="694" t="s">
        <v>237</v>
      </c>
      <c r="DE17" s="686"/>
      <c r="DF17" s="686"/>
      <c r="DG17" s="686"/>
      <c r="DH17" s="686"/>
      <c r="DI17" s="686"/>
      <c r="DJ17" s="686"/>
      <c r="DK17" s="686"/>
      <c r="DL17" s="686"/>
      <c r="DM17" s="686"/>
      <c r="DN17" s="686"/>
      <c r="DO17" s="686"/>
      <c r="DP17" s="687"/>
      <c r="DQ17" s="694">
        <v>655920</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9903</v>
      </c>
      <c r="S18" s="686"/>
      <c r="T18" s="686"/>
      <c r="U18" s="686"/>
      <c r="V18" s="686"/>
      <c r="W18" s="686"/>
      <c r="X18" s="686"/>
      <c r="Y18" s="687"/>
      <c r="Z18" s="688">
        <v>0.1</v>
      </c>
      <c r="AA18" s="688"/>
      <c r="AB18" s="688"/>
      <c r="AC18" s="688"/>
      <c r="AD18" s="689">
        <v>9903</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127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8035</v>
      </c>
      <c r="S19" s="686"/>
      <c r="T19" s="686"/>
      <c r="U19" s="686"/>
      <c r="V19" s="686"/>
      <c r="W19" s="686"/>
      <c r="X19" s="686"/>
      <c r="Y19" s="687"/>
      <c r="Z19" s="688">
        <v>0.1</v>
      </c>
      <c r="AA19" s="688"/>
      <c r="AB19" s="688"/>
      <c r="AC19" s="688"/>
      <c r="AD19" s="689">
        <v>8035</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t="s">
        <v>237</v>
      </c>
      <c r="BH19" s="686"/>
      <c r="BI19" s="686"/>
      <c r="BJ19" s="686"/>
      <c r="BK19" s="686"/>
      <c r="BL19" s="686"/>
      <c r="BM19" s="686"/>
      <c r="BN19" s="687"/>
      <c r="BO19" s="688" t="s">
        <v>237</v>
      </c>
      <c r="BP19" s="688"/>
      <c r="BQ19" s="688"/>
      <c r="BR19" s="688"/>
      <c r="BS19" s="694" t="s">
        <v>237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1295</v>
      </c>
      <c r="S20" s="686"/>
      <c r="T20" s="686"/>
      <c r="U20" s="686"/>
      <c r="V20" s="686"/>
      <c r="W20" s="686"/>
      <c r="X20" s="686"/>
      <c r="Y20" s="687"/>
      <c r="Z20" s="688">
        <v>0</v>
      </c>
      <c r="AA20" s="688"/>
      <c r="AB20" s="688"/>
      <c r="AC20" s="688"/>
      <c r="AD20" s="689">
        <v>1295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127</v>
      </c>
      <c r="BP20" s="688"/>
      <c r="BQ20" s="688"/>
      <c r="BR20" s="688"/>
      <c r="BS20" s="694" t="s">
        <v>237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6917349</v>
      </c>
      <c r="CS20" s="686"/>
      <c r="CT20" s="686"/>
      <c r="CU20" s="686"/>
      <c r="CV20" s="686"/>
      <c r="CW20" s="686"/>
      <c r="CX20" s="686"/>
      <c r="CY20" s="687"/>
      <c r="CZ20" s="688">
        <v>100</v>
      </c>
      <c r="DA20" s="688"/>
      <c r="DB20" s="688"/>
      <c r="DC20" s="688"/>
      <c r="DD20" s="694">
        <v>685171</v>
      </c>
      <c r="DE20" s="686"/>
      <c r="DF20" s="686"/>
      <c r="DG20" s="686"/>
      <c r="DH20" s="686"/>
      <c r="DI20" s="686"/>
      <c r="DJ20" s="686"/>
      <c r="DK20" s="686"/>
      <c r="DL20" s="686"/>
      <c r="DM20" s="686"/>
      <c r="DN20" s="686"/>
      <c r="DO20" s="686"/>
      <c r="DP20" s="687"/>
      <c r="DQ20" s="694">
        <v>3639886</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573</v>
      </c>
      <c r="S21" s="686"/>
      <c r="T21" s="686"/>
      <c r="U21" s="686"/>
      <c r="V21" s="686"/>
      <c r="W21" s="686"/>
      <c r="X21" s="686"/>
      <c r="Y21" s="687"/>
      <c r="Z21" s="688">
        <v>0</v>
      </c>
      <c r="AA21" s="688"/>
      <c r="AB21" s="688"/>
      <c r="AC21" s="688"/>
      <c r="AD21" s="689">
        <v>573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237</v>
      </c>
      <c r="BP21" s="688"/>
      <c r="BQ21" s="688"/>
      <c r="BR21" s="688"/>
      <c r="BS21" s="694" t="s">
        <v>237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1545668</v>
      </c>
      <c r="S22" s="686"/>
      <c r="T22" s="686"/>
      <c r="U22" s="686"/>
      <c r="V22" s="686"/>
      <c r="W22" s="686"/>
      <c r="X22" s="686"/>
      <c r="Y22" s="687"/>
      <c r="Z22" s="688">
        <v>21.4</v>
      </c>
      <c r="AA22" s="688"/>
      <c r="AB22" s="688"/>
      <c r="AC22" s="688"/>
      <c r="AD22" s="689">
        <v>1199835</v>
      </c>
      <c r="AE22" s="689"/>
      <c r="AF22" s="689"/>
      <c r="AG22" s="689"/>
      <c r="AH22" s="689"/>
      <c r="AI22" s="689"/>
      <c r="AJ22" s="689"/>
      <c r="AK22" s="689"/>
      <c r="AL22" s="690">
        <v>47.1</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127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1199835</v>
      </c>
      <c r="S23" s="686"/>
      <c r="T23" s="686"/>
      <c r="U23" s="686"/>
      <c r="V23" s="686"/>
      <c r="W23" s="686"/>
      <c r="X23" s="686"/>
      <c r="Y23" s="687"/>
      <c r="Z23" s="688">
        <v>16.600000000000001</v>
      </c>
      <c r="AA23" s="688"/>
      <c r="AB23" s="688"/>
      <c r="AC23" s="688"/>
      <c r="AD23" s="689">
        <v>1199835</v>
      </c>
      <c r="AE23" s="689"/>
      <c r="AF23" s="689"/>
      <c r="AG23" s="689"/>
      <c r="AH23" s="689"/>
      <c r="AI23" s="689"/>
      <c r="AJ23" s="689"/>
      <c r="AK23" s="689"/>
      <c r="AL23" s="690">
        <v>47.1</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237</v>
      </c>
      <c r="BH23" s="686"/>
      <c r="BI23" s="686"/>
      <c r="BJ23" s="686"/>
      <c r="BK23" s="686"/>
      <c r="BL23" s="686"/>
      <c r="BM23" s="686"/>
      <c r="BN23" s="687"/>
      <c r="BO23" s="688" t="s">
        <v>237</v>
      </c>
      <c r="BP23" s="688"/>
      <c r="BQ23" s="688"/>
      <c r="BR23" s="688"/>
      <c r="BS23" s="694" t="s">
        <v>237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8" t="s">
        <v>285</v>
      </c>
      <c r="DM23" s="719"/>
      <c r="DN23" s="719"/>
      <c r="DO23" s="719"/>
      <c r="DP23" s="719"/>
      <c r="DQ23" s="719"/>
      <c r="DR23" s="719"/>
      <c r="DS23" s="719"/>
      <c r="DT23" s="719"/>
      <c r="DU23" s="719"/>
      <c r="DV23" s="720"/>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345833</v>
      </c>
      <c r="S24" s="686"/>
      <c r="T24" s="686"/>
      <c r="U24" s="686"/>
      <c r="V24" s="686"/>
      <c r="W24" s="686"/>
      <c r="X24" s="686"/>
      <c r="Y24" s="687"/>
      <c r="Z24" s="688">
        <v>4.8</v>
      </c>
      <c r="AA24" s="688"/>
      <c r="AB24" s="688"/>
      <c r="AC24" s="688"/>
      <c r="AD24" s="689" t="s">
        <v>237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2099471</v>
      </c>
      <c r="CS24" s="675"/>
      <c r="CT24" s="675"/>
      <c r="CU24" s="675"/>
      <c r="CV24" s="675"/>
      <c r="CW24" s="675"/>
      <c r="CX24" s="675"/>
      <c r="CY24" s="676"/>
      <c r="CZ24" s="679">
        <v>30.4</v>
      </c>
      <c r="DA24" s="680"/>
      <c r="DB24" s="680"/>
      <c r="DC24" s="699"/>
      <c r="DD24" s="721">
        <v>1565306</v>
      </c>
      <c r="DE24" s="675"/>
      <c r="DF24" s="675"/>
      <c r="DG24" s="675"/>
      <c r="DH24" s="675"/>
      <c r="DI24" s="675"/>
      <c r="DJ24" s="675"/>
      <c r="DK24" s="676"/>
      <c r="DL24" s="721">
        <v>1292205</v>
      </c>
      <c r="DM24" s="675"/>
      <c r="DN24" s="675"/>
      <c r="DO24" s="675"/>
      <c r="DP24" s="675"/>
      <c r="DQ24" s="675"/>
      <c r="DR24" s="675"/>
      <c r="DS24" s="675"/>
      <c r="DT24" s="675"/>
      <c r="DU24" s="675"/>
      <c r="DV24" s="676"/>
      <c r="DW24" s="679">
        <v>47.7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237</v>
      </c>
      <c r="AA25" s="688"/>
      <c r="AB25" s="688"/>
      <c r="AC25" s="688"/>
      <c r="AD25" s="689" t="s">
        <v>127</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785653</v>
      </c>
      <c r="CS25" s="710"/>
      <c r="CT25" s="710"/>
      <c r="CU25" s="710"/>
      <c r="CV25" s="710"/>
      <c r="CW25" s="710"/>
      <c r="CX25" s="710"/>
      <c r="CY25" s="711"/>
      <c r="CZ25" s="690">
        <v>11.4</v>
      </c>
      <c r="DA25" s="722"/>
      <c r="DB25" s="722"/>
      <c r="DC25" s="724"/>
      <c r="DD25" s="694">
        <v>738084</v>
      </c>
      <c r="DE25" s="710"/>
      <c r="DF25" s="710"/>
      <c r="DG25" s="710"/>
      <c r="DH25" s="710"/>
      <c r="DI25" s="710"/>
      <c r="DJ25" s="710"/>
      <c r="DK25" s="711"/>
      <c r="DL25" s="694">
        <v>701052</v>
      </c>
      <c r="DM25" s="710"/>
      <c r="DN25" s="710"/>
      <c r="DO25" s="710"/>
      <c r="DP25" s="710"/>
      <c r="DQ25" s="710"/>
      <c r="DR25" s="710"/>
      <c r="DS25" s="710"/>
      <c r="DT25" s="710"/>
      <c r="DU25" s="710"/>
      <c r="DV25" s="711"/>
      <c r="DW25" s="690">
        <v>25.9</v>
      </c>
      <c r="DX25" s="722"/>
      <c r="DY25" s="722"/>
      <c r="DZ25" s="722"/>
      <c r="EA25" s="722"/>
      <c r="EB25" s="722"/>
      <c r="EC25" s="723"/>
    </row>
    <row r="26" spans="2:133" ht="11.25" customHeight="1" x14ac:dyDescent="0.15">
      <c r="B26" s="682" t="s">
        <v>293</v>
      </c>
      <c r="C26" s="683"/>
      <c r="D26" s="683"/>
      <c r="E26" s="683"/>
      <c r="F26" s="683"/>
      <c r="G26" s="683"/>
      <c r="H26" s="683"/>
      <c r="I26" s="683"/>
      <c r="J26" s="683"/>
      <c r="K26" s="683"/>
      <c r="L26" s="683"/>
      <c r="M26" s="683"/>
      <c r="N26" s="683"/>
      <c r="O26" s="683"/>
      <c r="P26" s="683"/>
      <c r="Q26" s="684"/>
      <c r="R26" s="685">
        <v>2887808</v>
      </c>
      <c r="S26" s="686"/>
      <c r="T26" s="686"/>
      <c r="U26" s="686"/>
      <c r="V26" s="686"/>
      <c r="W26" s="686"/>
      <c r="X26" s="686"/>
      <c r="Y26" s="687"/>
      <c r="Z26" s="688">
        <v>40</v>
      </c>
      <c r="AA26" s="688"/>
      <c r="AB26" s="688"/>
      <c r="AC26" s="688"/>
      <c r="AD26" s="689">
        <v>2541975</v>
      </c>
      <c r="AE26" s="689"/>
      <c r="AF26" s="689"/>
      <c r="AG26" s="689"/>
      <c r="AH26" s="689"/>
      <c r="AI26" s="689"/>
      <c r="AJ26" s="689"/>
      <c r="AK26" s="689"/>
      <c r="AL26" s="690">
        <v>99.7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452253</v>
      </c>
      <c r="CS26" s="686"/>
      <c r="CT26" s="686"/>
      <c r="CU26" s="686"/>
      <c r="CV26" s="686"/>
      <c r="CW26" s="686"/>
      <c r="CX26" s="686"/>
      <c r="CY26" s="687"/>
      <c r="CZ26" s="690">
        <v>6.5</v>
      </c>
      <c r="DA26" s="722"/>
      <c r="DB26" s="722"/>
      <c r="DC26" s="724"/>
      <c r="DD26" s="694">
        <v>416162</v>
      </c>
      <c r="DE26" s="686"/>
      <c r="DF26" s="686"/>
      <c r="DG26" s="686"/>
      <c r="DH26" s="686"/>
      <c r="DI26" s="686"/>
      <c r="DJ26" s="686"/>
      <c r="DK26" s="687"/>
      <c r="DL26" s="694" t="s">
        <v>127</v>
      </c>
      <c r="DM26" s="686"/>
      <c r="DN26" s="686"/>
      <c r="DO26" s="686"/>
      <c r="DP26" s="686"/>
      <c r="DQ26" s="686"/>
      <c r="DR26" s="686"/>
      <c r="DS26" s="686"/>
      <c r="DT26" s="686"/>
      <c r="DU26" s="686"/>
      <c r="DV26" s="687"/>
      <c r="DW26" s="690" t="s">
        <v>237</v>
      </c>
      <c r="DX26" s="722"/>
      <c r="DY26" s="722"/>
      <c r="DZ26" s="722"/>
      <c r="EA26" s="722"/>
      <c r="EB26" s="722"/>
      <c r="EC26" s="723"/>
    </row>
    <row r="27" spans="2:133" ht="11.25" customHeight="1" x14ac:dyDescent="0.15">
      <c r="B27" s="682" t="s">
        <v>296</v>
      </c>
      <c r="C27" s="683"/>
      <c r="D27" s="683"/>
      <c r="E27" s="683"/>
      <c r="F27" s="683"/>
      <c r="G27" s="683"/>
      <c r="H27" s="683"/>
      <c r="I27" s="683"/>
      <c r="J27" s="683"/>
      <c r="K27" s="683"/>
      <c r="L27" s="683"/>
      <c r="M27" s="683"/>
      <c r="N27" s="683"/>
      <c r="O27" s="683"/>
      <c r="P27" s="683"/>
      <c r="Q27" s="684"/>
      <c r="R27" s="685">
        <v>720</v>
      </c>
      <c r="S27" s="686"/>
      <c r="T27" s="686"/>
      <c r="U27" s="686"/>
      <c r="V27" s="686"/>
      <c r="W27" s="686"/>
      <c r="X27" s="686"/>
      <c r="Y27" s="687"/>
      <c r="Z27" s="688">
        <v>0</v>
      </c>
      <c r="AA27" s="688"/>
      <c r="AB27" s="688"/>
      <c r="AC27" s="688"/>
      <c r="AD27" s="689">
        <v>720</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1107396</v>
      </c>
      <c r="BH27" s="686"/>
      <c r="BI27" s="686"/>
      <c r="BJ27" s="686"/>
      <c r="BK27" s="686"/>
      <c r="BL27" s="686"/>
      <c r="BM27" s="686"/>
      <c r="BN27" s="687"/>
      <c r="BO27" s="688">
        <v>100</v>
      </c>
      <c r="BP27" s="688"/>
      <c r="BQ27" s="688"/>
      <c r="BR27" s="688"/>
      <c r="BS27" s="694">
        <v>17196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646319</v>
      </c>
      <c r="CS27" s="710"/>
      <c r="CT27" s="710"/>
      <c r="CU27" s="710"/>
      <c r="CV27" s="710"/>
      <c r="CW27" s="710"/>
      <c r="CX27" s="710"/>
      <c r="CY27" s="711"/>
      <c r="CZ27" s="690">
        <v>9.3000000000000007</v>
      </c>
      <c r="DA27" s="722"/>
      <c r="DB27" s="722"/>
      <c r="DC27" s="724"/>
      <c r="DD27" s="694">
        <v>171302</v>
      </c>
      <c r="DE27" s="710"/>
      <c r="DF27" s="710"/>
      <c r="DG27" s="710"/>
      <c r="DH27" s="710"/>
      <c r="DI27" s="710"/>
      <c r="DJ27" s="710"/>
      <c r="DK27" s="711"/>
      <c r="DL27" s="694">
        <v>169882</v>
      </c>
      <c r="DM27" s="710"/>
      <c r="DN27" s="710"/>
      <c r="DO27" s="710"/>
      <c r="DP27" s="710"/>
      <c r="DQ27" s="710"/>
      <c r="DR27" s="710"/>
      <c r="DS27" s="710"/>
      <c r="DT27" s="710"/>
      <c r="DU27" s="710"/>
      <c r="DV27" s="711"/>
      <c r="DW27" s="690">
        <v>6.3</v>
      </c>
      <c r="DX27" s="722"/>
      <c r="DY27" s="722"/>
      <c r="DZ27" s="722"/>
      <c r="EA27" s="722"/>
      <c r="EB27" s="722"/>
      <c r="EC27" s="723"/>
    </row>
    <row r="28" spans="2:133" ht="11.25" customHeight="1" x14ac:dyDescent="0.15">
      <c r="B28" s="682" t="s">
        <v>299</v>
      </c>
      <c r="C28" s="683"/>
      <c r="D28" s="683"/>
      <c r="E28" s="683"/>
      <c r="F28" s="683"/>
      <c r="G28" s="683"/>
      <c r="H28" s="683"/>
      <c r="I28" s="683"/>
      <c r="J28" s="683"/>
      <c r="K28" s="683"/>
      <c r="L28" s="683"/>
      <c r="M28" s="683"/>
      <c r="N28" s="683"/>
      <c r="O28" s="683"/>
      <c r="P28" s="683"/>
      <c r="Q28" s="684"/>
      <c r="R28" s="685">
        <v>20847</v>
      </c>
      <c r="S28" s="686"/>
      <c r="T28" s="686"/>
      <c r="U28" s="686"/>
      <c r="V28" s="686"/>
      <c r="W28" s="686"/>
      <c r="X28" s="686"/>
      <c r="Y28" s="687"/>
      <c r="Z28" s="688">
        <v>0.3</v>
      </c>
      <c r="AA28" s="688"/>
      <c r="AB28" s="688"/>
      <c r="AC28" s="688"/>
      <c r="AD28" s="689">
        <v>1108</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667499</v>
      </c>
      <c r="CS28" s="686"/>
      <c r="CT28" s="686"/>
      <c r="CU28" s="686"/>
      <c r="CV28" s="686"/>
      <c r="CW28" s="686"/>
      <c r="CX28" s="686"/>
      <c r="CY28" s="687"/>
      <c r="CZ28" s="690">
        <v>9.6</v>
      </c>
      <c r="DA28" s="722"/>
      <c r="DB28" s="722"/>
      <c r="DC28" s="724"/>
      <c r="DD28" s="694">
        <v>655920</v>
      </c>
      <c r="DE28" s="686"/>
      <c r="DF28" s="686"/>
      <c r="DG28" s="686"/>
      <c r="DH28" s="686"/>
      <c r="DI28" s="686"/>
      <c r="DJ28" s="686"/>
      <c r="DK28" s="687"/>
      <c r="DL28" s="694">
        <v>421271</v>
      </c>
      <c r="DM28" s="686"/>
      <c r="DN28" s="686"/>
      <c r="DO28" s="686"/>
      <c r="DP28" s="686"/>
      <c r="DQ28" s="686"/>
      <c r="DR28" s="686"/>
      <c r="DS28" s="686"/>
      <c r="DT28" s="686"/>
      <c r="DU28" s="686"/>
      <c r="DV28" s="687"/>
      <c r="DW28" s="690">
        <v>15.5</v>
      </c>
      <c r="DX28" s="722"/>
      <c r="DY28" s="722"/>
      <c r="DZ28" s="722"/>
      <c r="EA28" s="722"/>
      <c r="EB28" s="722"/>
      <c r="EC28" s="723"/>
    </row>
    <row r="29" spans="2:133" ht="11.25" customHeight="1" x14ac:dyDescent="0.15">
      <c r="B29" s="682" t="s">
        <v>301</v>
      </c>
      <c r="C29" s="683"/>
      <c r="D29" s="683"/>
      <c r="E29" s="683"/>
      <c r="F29" s="683"/>
      <c r="G29" s="683"/>
      <c r="H29" s="683"/>
      <c r="I29" s="683"/>
      <c r="J29" s="683"/>
      <c r="K29" s="683"/>
      <c r="L29" s="683"/>
      <c r="M29" s="683"/>
      <c r="N29" s="683"/>
      <c r="O29" s="683"/>
      <c r="P29" s="683"/>
      <c r="Q29" s="684"/>
      <c r="R29" s="685">
        <v>34654</v>
      </c>
      <c r="S29" s="686"/>
      <c r="T29" s="686"/>
      <c r="U29" s="686"/>
      <c r="V29" s="686"/>
      <c r="W29" s="686"/>
      <c r="X29" s="686"/>
      <c r="Y29" s="687"/>
      <c r="Z29" s="688">
        <v>0.5</v>
      </c>
      <c r="AA29" s="688"/>
      <c r="AB29" s="688"/>
      <c r="AC29" s="688"/>
      <c r="AD29" s="689">
        <v>6096</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667499</v>
      </c>
      <c r="CS29" s="710"/>
      <c r="CT29" s="710"/>
      <c r="CU29" s="710"/>
      <c r="CV29" s="710"/>
      <c r="CW29" s="710"/>
      <c r="CX29" s="710"/>
      <c r="CY29" s="711"/>
      <c r="CZ29" s="690">
        <v>9.6</v>
      </c>
      <c r="DA29" s="722"/>
      <c r="DB29" s="722"/>
      <c r="DC29" s="724"/>
      <c r="DD29" s="694">
        <v>655920</v>
      </c>
      <c r="DE29" s="710"/>
      <c r="DF29" s="710"/>
      <c r="DG29" s="710"/>
      <c r="DH29" s="710"/>
      <c r="DI29" s="710"/>
      <c r="DJ29" s="710"/>
      <c r="DK29" s="711"/>
      <c r="DL29" s="694">
        <v>421271</v>
      </c>
      <c r="DM29" s="710"/>
      <c r="DN29" s="710"/>
      <c r="DO29" s="710"/>
      <c r="DP29" s="710"/>
      <c r="DQ29" s="710"/>
      <c r="DR29" s="710"/>
      <c r="DS29" s="710"/>
      <c r="DT29" s="710"/>
      <c r="DU29" s="710"/>
      <c r="DV29" s="711"/>
      <c r="DW29" s="690">
        <v>15.5</v>
      </c>
      <c r="DX29" s="722"/>
      <c r="DY29" s="722"/>
      <c r="DZ29" s="722"/>
      <c r="EA29" s="722"/>
      <c r="EB29" s="722"/>
      <c r="EC29" s="723"/>
    </row>
    <row r="30" spans="2:133" ht="11.25" customHeight="1" x14ac:dyDescent="0.15">
      <c r="B30" s="682" t="s">
        <v>304</v>
      </c>
      <c r="C30" s="683"/>
      <c r="D30" s="683"/>
      <c r="E30" s="683"/>
      <c r="F30" s="683"/>
      <c r="G30" s="683"/>
      <c r="H30" s="683"/>
      <c r="I30" s="683"/>
      <c r="J30" s="683"/>
      <c r="K30" s="683"/>
      <c r="L30" s="683"/>
      <c r="M30" s="683"/>
      <c r="N30" s="683"/>
      <c r="O30" s="683"/>
      <c r="P30" s="683"/>
      <c r="Q30" s="684"/>
      <c r="R30" s="685">
        <v>13022</v>
      </c>
      <c r="S30" s="686"/>
      <c r="T30" s="686"/>
      <c r="U30" s="686"/>
      <c r="V30" s="686"/>
      <c r="W30" s="686"/>
      <c r="X30" s="686"/>
      <c r="Y30" s="687"/>
      <c r="Z30" s="688">
        <v>0.2</v>
      </c>
      <c r="AA30" s="688"/>
      <c r="AB30" s="688"/>
      <c r="AC30" s="688"/>
      <c r="AD30" s="689" t="s">
        <v>237</v>
      </c>
      <c r="AE30" s="689"/>
      <c r="AF30" s="689"/>
      <c r="AG30" s="689"/>
      <c r="AH30" s="689"/>
      <c r="AI30" s="689"/>
      <c r="AJ30" s="689"/>
      <c r="AK30" s="689"/>
      <c r="AL30" s="690" t="s">
        <v>237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635932</v>
      </c>
      <c r="CS30" s="686"/>
      <c r="CT30" s="686"/>
      <c r="CU30" s="686"/>
      <c r="CV30" s="686"/>
      <c r="CW30" s="686"/>
      <c r="CX30" s="686"/>
      <c r="CY30" s="687"/>
      <c r="CZ30" s="690">
        <v>9.1999999999999993</v>
      </c>
      <c r="DA30" s="722"/>
      <c r="DB30" s="722"/>
      <c r="DC30" s="724"/>
      <c r="DD30" s="694">
        <v>625102</v>
      </c>
      <c r="DE30" s="686"/>
      <c r="DF30" s="686"/>
      <c r="DG30" s="686"/>
      <c r="DH30" s="686"/>
      <c r="DI30" s="686"/>
      <c r="DJ30" s="686"/>
      <c r="DK30" s="687"/>
      <c r="DL30" s="694">
        <v>390561</v>
      </c>
      <c r="DM30" s="686"/>
      <c r="DN30" s="686"/>
      <c r="DO30" s="686"/>
      <c r="DP30" s="686"/>
      <c r="DQ30" s="686"/>
      <c r="DR30" s="686"/>
      <c r="DS30" s="686"/>
      <c r="DT30" s="686"/>
      <c r="DU30" s="686"/>
      <c r="DV30" s="687"/>
      <c r="DW30" s="690">
        <v>14.4</v>
      </c>
      <c r="DX30" s="722"/>
      <c r="DY30" s="722"/>
      <c r="DZ30" s="722"/>
      <c r="EA30" s="722"/>
      <c r="EB30" s="722"/>
      <c r="EC30" s="723"/>
    </row>
    <row r="31" spans="2:133" ht="11.25" customHeight="1" x14ac:dyDescent="0.15">
      <c r="B31" s="682" t="s">
        <v>308</v>
      </c>
      <c r="C31" s="683"/>
      <c r="D31" s="683"/>
      <c r="E31" s="683"/>
      <c r="F31" s="683"/>
      <c r="G31" s="683"/>
      <c r="H31" s="683"/>
      <c r="I31" s="683"/>
      <c r="J31" s="683"/>
      <c r="K31" s="683"/>
      <c r="L31" s="683"/>
      <c r="M31" s="683"/>
      <c r="N31" s="683"/>
      <c r="O31" s="683"/>
      <c r="P31" s="683"/>
      <c r="Q31" s="684"/>
      <c r="R31" s="685">
        <v>1632532</v>
      </c>
      <c r="S31" s="686"/>
      <c r="T31" s="686"/>
      <c r="U31" s="686"/>
      <c r="V31" s="686"/>
      <c r="W31" s="686"/>
      <c r="X31" s="686"/>
      <c r="Y31" s="687"/>
      <c r="Z31" s="688">
        <v>22.6</v>
      </c>
      <c r="AA31" s="688"/>
      <c r="AB31" s="688"/>
      <c r="AC31" s="688"/>
      <c r="AD31" s="689" t="s">
        <v>237</v>
      </c>
      <c r="AE31" s="689"/>
      <c r="AF31" s="689"/>
      <c r="AG31" s="689"/>
      <c r="AH31" s="689"/>
      <c r="AI31" s="689"/>
      <c r="AJ31" s="689"/>
      <c r="AK31" s="689"/>
      <c r="AL31" s="690" t="s">
        <v>127</v>
      </c>
      <c r="AM31" s="691"/>
      <c r="AN31" s="691"/>
      <c r="AO31" s="692"/>
      <c r="AP31" s="742" t="s">
        <v>309</v>
      </c>
      <c r="AQ31" s="743"/>
      <c r="AR31" s="743"/>
      <c r="AS31" s="743"/>
      <c r="AT31" s="748" t="s">
        <v>310</v>
      </c>
      <c r="AU31" s="225"/>
      <c r="AV31" s="225"/>
      <c r="AW31" s="225"/>
      <c r="AX31" s="671" t="s">
        <v>185</v>
      </c>
      <c r="AY31" s="672"/>
      <c r="AZ31" s="672"/>
      <c r="BA31" s="672"/>
      <c r="BB31" s="672"/>
      <c r="BC31" s="672"/>
      <c r="BD31" s="672"/>
      <c r="BE31" s="672"/>
      <c r="BF31" s="673"/>
      <c r="BG31" s="741">
        <v>99.9</v>
      </c>
      <c r="BH31" s="737"/>
      <c r="BI31" s="737"/>
      <c r="BJ31" s="737"/>
      <c r="BK31" s="737"/>
      <c r="BL31" s="737"/>
      <c r="BM31" s="680">
        <v>99.5</v>
      </c>
      <c r="BN31" s="737"/>
      <c r="BO31" s="737"/>
      <c r="BP31" s="737"/>
      <c r="BQ31" s="738"/>
      <c r="BR31" s="741">
        <v>99.9</v>
      </c>
      <c r="BS31" s="737"/>
      <c r="BT31" s="737"/>
      <c r="BU31" s="737"/>
      <c r="BV31" s="737"/>
      <c r="BW31" s="737"/>
      <c r="BX31" s="680">
        <v>99.4</v>
      </c>
      <c r="BY31" s="737"/>
      <c r="BZ31" s="737"/>
      <c r="CA31" s="737"/>
      <c r="CB31" s="738"/>
      <c r="CD31" s="733"/>
      <c r="CE31" s="734"/>
      <c r="CF31" s="700" t="s">
        <v>311</v>
      </c>
      <c r="CG31" s="701"/>
      <c r="CH31" s="701"/>
      <c r="CI31" s="701"/>
      <c r="CJ31" s="701"/>
      <c r="CK31" s="701"/>
      <c r="CL31" s="701"/>
      <c r="CM31" s="701"/>
      <c r="CN31" s="701"/>
      <c r="CO31" s="701"/>
      <c r="CP31" s="701"/>
      <c r="CQ31" s="702"/>
      <c r="CR31" s="685">
        <v>31567</v>
      </c>
      <c r="CS31" s="710"/>
      <c r="CT31" s="710"/>
      <c r="CU31" s="710"/>
      <c r="CV31" s="710"/>
      <c r="CW31" s="710"/>
      <c r="CX31" s="710"/>
      <c r="CY31" s="711"/>
      <c r="CZ31" s="690">
        <v>0.5</v>
      </c>
      <c r="DA31" s="722"/>
      <c r="DB31" s="722"/>
      <c r="DC31" s="724"/>
      <c r="DD31" s="694">
        <v>30818</v>
      </c>
      <c r="DE31" s="710"/>
      <c r="DF31" s="710"/>
      <c r="DG31" s="710"/>
      <c r="DH31" s="710"/>
      <c r="DI31" s="710"/>
      <c r="DJ31" s="710"/>
      <c r="DK31" s="711"/>
      <c r="DL31" s="694">
        <v>30710</v>
      </c>
      <c r="DM31" s="710"/>
      <c r="DN31" s="710"/>
      <c r="DO31" s="710"/>
      <c r="DP31" s="710"/>
      <c r="DQ31" s="710"/>
      <c r="DR31" s="710"/>
      <c r="DS31" s="710"/>
      <c r="DT31" s="710"/>
      <c r="DU31" s="710"/>
      <c r="DV31" s="711"/>
      <c r="DW31" s="690">
        <v>1.1000000000000001</v>
      </c>
      <c r="DX31" s="722"/>
      <c r="DY31" s="722"/>
      <c r="DZ31" s="722"/>
      <c r="EA31" s="722"/>
      <c r="EB31" s="722"/>
      <c r="EC31" s="723"/>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237</v>
      </c>
      <c r="S32" s="686"/>
      <c r="T32" s="686"/>
      <c r="U32" s="686"/>
      <c r="V32" s="686"/>
      <c r="W32" s="686"/>
      <c r="X32" s="686"/>
      <c r="Y32" s="687"/>
      <c r="Z32" s="688" t="s">
        <v>237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24" t="s">
        <v>313</v>
      </c>
      <c r="AV32" s="224"/>
      <c r="AW32" s="224"/>
      <c r="AX32" s="682" t="s">
        <v>314</v>
      </c>
      <c r="AY32" s="683"/>
      <c r="AZ32" s="683"/>
      <c r="BA32" s="683"/>
      <c r="BB32" s="683"/>
      <c r="BC32" s="683"/>
      <c r="BD32" s="683"/>
      <c r="BE32" s="683"/>
      <c r="BF32" s="684"/>
      <c r="BG32" s="751">
        <v>99.9</v>
      </c>
      <c r="BH32" s="710"/>
      <c r="BI32" s="710"/>
      <c r="BJ32" s="710"/>
      <c r="BK32" s="710"/>
      <c r="BL32" s="710"/>
      <c r="BM32" s="691">
        <v>99.4</v>
      </c>
      <c r="BN32" s="739"/>
      <c r="BO32" s="739"/>
      <c r="BP32" s="739"/>
      <c r="BQ32" s="740"/>
      <c r="BR32" s="751">
        <v>99.9</v>
      </c>
      <c r="BS32" s="710"/>
      <c r="BT32" s="710"/>
      <c r="BU32" s="710"/>
      <c r="BV32" s="710"/>
      <c r="BW32" s="710"/>
      <c r="BX32" s="691">
        <v>99.4</v>
      </c>
      <c r="BY32" s="739"/>
      <c r="BZ32" s="739"/>
      <c r="CA32" s="739"/>
      <c r="CB32" s="740"/>
      <c r="CD32" s="735"/>
      <c r="CE32" s="736"/>
      <c r="CF32" s="700" t="s">
        <v>315</v>
      </c>
      <c r="CG32" s="701"/>
      <c r="CH32" s="701"/>
      <c r="CI32" s="701"/>
      <c r="CJ32" s="701"/>
      <c r="CK32" s="701"/>
      <c r="CL32" s="701"/>
      <c r="CM32" s="701"/>
      <c r="CN32" s="701"/>
      <c r="CO32" s="701"/>
      <c r="CP32" s="701"/>
      <c r="CQ32" s="702"/>
      <c r="CR32" s="685" t="s">
        <v>237</v>
      </c>
      <c r="CS32" s="686"/>
      <c r="CT32" s="686"/>
      <c r="CU32" s="686"/>
      <c r="CV32" s="686"/>
      <c r="CW32" s="686"/>
      <c r="CX32" s="686"/>
      <c r="CY32" s="687"/>
      <c r="CZ32" s="690" t="s">
        <v>127</v>
      </c>
      <c r="DA32" s="722"/>
      <c r="DB32" s="722"/>
      <c r="DC32" s="724"/>
      <c r="DD32" s="694" t="s">
        <v>237</v>
      </c>
      <c r="DE32" s="686"/>
      <c r="DF32" s="686"/>
      <c r="DG32" s="686"/>
      <c r="DH32" s="686"/>
      <c r="DI32" s="686"/>
      <c r="DJ32" s="686"/>
      <c r="DK32" s="687"/>
      <c r="DL32" s="694" t="s">
        <v>237</v>
      </c>
      <c r="DM32" s="686"/>
      <c r="DN32" s="686"/>
      <c r="DO32" s="686"/>
      <c r="DP32" s="686"/>
      <c r="DQ32" s="686"/>
      <c r="DR32" s="686"/>
      <c r="DS32" s="686"/>
      <c r="DT32" s="686"/>
      <c r="DU32" s="686"/>
      <c r="DV32" s="687"/>
      <c r="DW32" s="690" t="s">
        <v>127</v>
      </c>
      <c r="DX32" s="722"/>
      <c r="DY32" s="722"/>
      <c r="DZ32" s="722"/>
      <c r="EA32" s="722"/>
      <c r="EB32" s="722"/>
      <c r="EC32" s="723"/>
    </row>
    <row r="33" spans="2:133" ht="11.25" customHeight="1" x14ac:dyDescent="0.15">
      <c r="B33" s="682" t="s">
        <v>316</v>
      </c>
      <c r="C33" s="683"/>
      <c r="D33" s="683"/>
      <c r="E33" s="683"/>
      <c r="F33" s="683"/>
      <c r="G33" s="683"/>
      <c r="H33" s="683"/>
      <c r="I33" s="683"/>
      <c r="J33" s="683"/>
      <c r="K33" s="683"/>
      <c r="L33" s="683"/>
      <c r="M33" s="683"/>
      <c r="N33" s="683"/>
      <c r="O33" s="683"/>
      <c r="P33" s="683"/>
      <c r="Q33" s="684"/>
      <c r="R33" s="685">
        <v>284090</v>
      </c>
      <c r="S33" s="686"/>
      <c r="T33" s="686"/>
      <c r="U33" s="686"/>
      <c r="V33" s="686"/>
      <c r="W33" s="686"/>
      <c r="X33" s="686"/>
      <c r="Y33" s="687"/>
      <c r="Z33" s="688">
        <v>3.9</v>
      </c>
      <c r="AA33" s="688"/>
      <c r="AB33" s="688"/>
      <c r="AC33" s="688"/>
      <c r="AD33" s="689" t="s">
        <v>237</v>
      </c>
      <c r="AE33" s="689"/>
      <c r="AF33" s="689"/>
      <c r="AG33" s="689"/>
      <c r="AH33" s="689"/>
      <c r="AI33" s="689"/>
      <c r="AJ33" s="689"/>
      <c r="AK33" s="689"/>
      <c r="AL33" s="690" t="s">
        <v>127</v>
      </c>
      <c r="AM33" s="691"/>
      <c r="AN33" s="691"/>
      <c r="AO33" s="692"/>
      <c r="AP33" s="746"/>
      <c r="AQ33" s="747"/>
      <c r="AR33" s="747"/>
      <c r="AS33" s="747"/>
      <c r="AT33" s="750"/>
      <c r="AU33" s="226"/>
      <c r="AV33" s="226"/>
      <c r="AW33" s="226"/>
      <c r="AX33" s="726" t="s">
        <v>317</v>
      </c>
      <c r="AY33" s="727"/>
      <c r="AZ33" s="727"/>
      <c r="BA33" s="727"/>
      <c r="BB33" s="727"/>
      <c r="BC33" s="727"/>
      <c r="BD33" s="727"/>
      <c r="BE33" s="727"/>
      <c r="BF33" s="728"/>
      <c r="BG33" s="755">
        <v>99.9</v>
      </c>
      <c r="BH33" s="756"/>
      <c r="BI33" s="756"/>
      <c r="BJ33" s="756"/>
      <c r="BK33" s="756"/>
      <c r="BL33" s="756"/>
      <c r="BM33" s="757">
        <v>99.5</v>
      </c>
      <c r="BN33" s="756"/>
      <c r="BO33" s="756"/>
      <c r="BP33" s="756"/>
      <c r="BQ33" s="758"/>
      <c r="BR33" s="755">
        <v>99.9</v>
      </c>
      <c r="BS33" s="756"/>
      <c r="BT33" s="756"/>
      <c r="BU33" s="756"/>
      <c r="BV33" s="756"/>
      <c r="BW33" s="756"/>
      <c r="BX33" s="757">
        <v>99.4</v>
      </c>
      <c r="BY33" s="756"/>
      <c r="BZ33" s="756"/>
      <c r="CA33" s="756"/>
      <c r="CB33" s="758"/>
      <c r="CD33" s="700" t="s">
        <v>318</v>
      </c>
      <c r="CE33" s="701"/>
      <c r="CF33" s="701"/>
      <c r="CG33" s="701"/>
      <c r="CH33" s="701"/>
      <c r="CI33" s="701"/>
      <c r="CJ33" s="701"/>
      <c r="CK33" s="701"/>
      <c r="CL33" s="701"/>
      <c r="CM33" s="701"/>
      <c r="CN33" s="701"/>
      <c r="CO33" s="701"/>
      <c r="CP33" s="701"/>
      <c r="CQ33" s="702"/>
      <c r="CR33" s="685">
        <v>4132707</v>
      </c>
      <c r="CS33" s="710"/>
      <c r="CT33" s="710"/>
      <c r="CU33" s="710"/>
      <c r="CV33" s="710"/>
      <c r="CW33" s="710"/>
      <c r="CX33" s="710"/>
      <c r="CY33" s="711"/>
      <c r="CZ33" s="690">
        <v>59.7</v>
      </c>
      <c r="DA33" s="722"/>
      <c r="DB33" s="722"/>
      <c r="DC33" s="724"/>
      <c r="DD33" s="694">
        <v>1901653</v>
      </c>
      <c r="DE33" s="710"/>
      <c r="DF33" s="710"/>
      <c r="DG33" s="710"/>
      <c r="DH33" s="710"/>
      <c r="DI33" s="710"/>
      <c r="DJ33" s="710"/>
      <c r="DK33" s="711"/>
      <c r="DL33" s="694">
        <v>1030994</v>
      </c>
      <c r="DM33" s="710"/>
      <c r="DN33" s="710"/>
      <c r="DO33" s="710"/>
      <c r="DP33" s="710"/>
      <c r="DQ33" s="710"/>
      <c r="DR33" s="710"/>
      <c r="DS33" s="710"/>
      <c r="DT33" s="710"/>
      <c r="DU33" s="710"/>
      <c r="DV33" s="711"/>
      <c r="DW33" s="690">
        <v>38</v>
      </c>
      <c r="DX33" s="722"/>
      <c r="DY33" s="722"/>
      <c r="DZ33" s="722"/>
      <c r="EA33" s="722"/>
      <c r="EB33" s="722"/>
      <c r="EC33" s="723"/>
    </row>
    <row r="34" spans="2:133" ht="11.25" customHeight="1" x14ac:dyDescent="0.15">
      <c r="B34" s="682" t="s">
        <v>319</v>
      </c>
      <c r="C34" s="683"/>
      <c r="D34" s="683"/>
      <c r="E34" s="683"/>
      <c r="F34" s="683"/>
      <c r="G34" s="683"/>
      <c r="H34" s="683"/>
      <c r="I34" s="683"/>
      <c r="J34" s="683"/>
      <c r="K34" s="683"/>
      <c r="L34" s="683"/>
      <c r="M34" s="683"/>
      <c r="N34" s="683"/>
      <c r="O34" s="683"/>
      <c r="P34" s="683"/>
      <c r="Q34" s="684"/>
      <c r="R34" s="685">
        <v>11480</v>
      </c>
      <c r="S34" s="686"/>
      <c r="T34" s="686"/>
      <c r="U34" s="686"/>
      <c r="V34" s="686"/>
      <c r="W34" s="686"/>
      <c r="X34" s="686"/>
      <c r="Y34" s="687"/>
      <c r="Z34" s="688">
        <v>0.2</v>
      </c>
      <c r="AA34" s="688"/>
      <c r="AB34" s="688"/>
      <c r="AC34" s="688"/>
      <c r="AD34" s="689" t="s">
        <v>127</v>
      </c>
      <c r="AE34" s="689"/>
      <c r="AF34" s="689"/>
      <c r="AG34" s="689"/>
      <c r="AH34" s="689"/>
      <c r="AI34" s="689"/>
      <c r="AJ34" s="689"/>
      <c r="AK34" s="689"/>
      <c r="AL34" s="690" t="s">
        <v>127</v>
      </c>
      <c r="AM34" s="691"/>
      <c r="AN34" s="691"/>
      <c r="AO34" s="692"/>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700" t="s">
        <v>320</v>
      </c>
      <c r="CE34" s="701"/>
      <c r="CF34" s="701"/>
      <c r="CG34" s="701"/>
      <c r="CH34" s="701"/>
      <c r="CI34" s="701"/>
      <c r="CJ34" s="701"/>
      <c r="CK34" s="701"/>
      <c r="CL34" s="701"/>
      <c r="CM34" s="701"/>
      <c r="CN34" s="701"/>
      <c r="CO34" s="701"/>
      <c r="CP34" s="701"/>
      <c r="CQ34" s="702"/>
      <c r="CR34" s="685">
        <v>608072</v>
      </c>
      <c r="CS34" s="686"/>
      <c r="CT34" s="686"/>
      <c r="CU34" s="686"/>
      <c r="CV34" s="686"/>
      <c r="CW34" s="686"/>
      <c r="CX34" s="686"/>
      <c r="CY34" s="687"/>
      <c r="CZ34" s="690">
        <v>8.8000000000000007</v>
      </c>
      <c r="DA34" s="722"/>
      <c r="DB34" s="722"/>
      <c r="DC34" s="724"/>
      <c r="DD34" s="694">
        <v>466805</v>
      </c>
      <c r="DE34" s="686"/>
      <c r="DF34" s="686"/>
      <c r="DG34" s="686"/>
      <c r="DH34" s="686"/>
      <c r="DI34" s="686"/>
      <c r="DJ34" s="686"/>
      <c r="DK34" s="687"/>
      <c r="DL34" s="694">
        <v>299204</v>
      </c>
      <c r="DM34" s="686"/>
      <c r="DN34" s="686"/>
      <c r="DO34" s="686"/>
      <c r="DP34" s="686"/>
      <c r="DQ34" s="686"/>
      <c r="DR34" s="686"/>
      <c r="DS34" s="686"/>
      <c r="DT34" s="686"/>
      <c r="DU34" s="686"/>
      <c r="DV34" s="687"/>
      <c r="DW34" s="690">
        <v>11</v>
      </c>
      <c r="DX34" s="722"/>
      <c r="DY34" s="722"/>
      <c r="DZ34" s="722"/>
      <c r="EA34" s="722"/>
      <c r="EB34" s="722"/>
      <c r="EC34" s="723"/>
    </row>
    <row r="35" spans="2:133" ht="11.25" customHeight="1" x14ac:dyDescent="0.15">
      <c r="B35" s="682" t="s">
        <v>321</v>
      </c>
      <c r="C35" s="683"/>
      <c r="D35" s="683"/>
      <c r="E35" s="683"/>
      <c r="F35" s="683"/>
      <c r="G35" s="683"/>
      <c r="H35" s="683"/>
      <c r="I35" s="683"/>
      <c r="J35" s="683"/>
      <c r="K35" s="683"/>
      <c r="L35" s="683"/>
      <c r="M35" s="683"/>
      <c r="N35" s="683"/>
      <c r="O35" s="683"/>
      <c r="P35" s="683"/>
      <c r="Q35" s="684"/>
      <c r="R35" s="685">
        <v>25186</v>
      </c>
      <c r="S35" s="686"/>
      <c r="T35" s="686"/>
      <c r="U35" s="686"/>
      <c r="V35" s="686"/>
      <c r="W35" s="686"/>
      <c r="X35" s="686"/>
      <c r="Y35" s="687"/>
      <c r="Z35" s="688">
        <v>0.3</v>
      </c>
      <c r="AA35" s="688"/>
      <c r="AB35" s="688"/>
      <c r="AC35" s="688"/>
      <c r="AD35" s="689" t="s">
        <v>237</v>
      </c>
      <c r="AE35" s="689"/>
      <c r="AF35" s="689"/>
      <c r="AG35" s="689"/>
      <c r="AH35" s="689"/>
      <c r="AI35" s="689"/>
      <c r="AJ35" s="689"/>
      <c r="AK35" s="689"/>
      <c r="AL35" s="690" t="s">
        <v>127</v>
      </c>
      <c r="AM35" s="691"/>
      <c r="AN35" s="691"/>
      <c r="AO35" s="692"/>
      <c r="AP35" s="229"/>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22664</v>
      </c>
      <c r="CS35" s="710"/>
      <c r="CT35" s="710"/>
      <c r="CU35" s="710"/>
      <c r="CV35" s="710"/>
      <c r="CW35" s="710"/>
      <c r="CX35" s="710"/>
      <c r="CY35" s="711"/>
      <c r="CZ35" s="690">
        <v>0.3</v>
      </c>
      <c r="DA35" s="722"/>
      <c r="DB35" s="722"/>
      <c r="DC35" s="724"/>
      <c r="DD35" s="694">
        <v>15380</v>
      </c>
      <c r="DE35" s="710"/>
      <c r="DF35" s="710"/>
      <c r="DG35" s="710"/>
      <c r="DH35" s="710"/>
      <c r="DI35" s="710"/>
      <c r="DJ35" s="710"/>
      <c r="DK35" s="711"/>
      <c r="DL35" s="694">
        <v>15380</v>
      </c>
      <c r="DM35" s="710"/>
      <c r="DN35" s="710"/>
      <c r="DO35" s="710"/>
      <c r="DP35" s="710"/>
      <c r="DQ35" s="710"/>
      <c r="DR35" s="710"/>
      <c r="DS35" s="710"/>
      <c r="DT35" s="710"/>
      <c r="DU35" s="710"/>
      <c r="DV35" s="711"/>
      <c r="DW35" s="690">
        <v>0.6</v>
      </c>
      <c r="DX35" s="722"/>
      <c r="DY35" s="722"/>
      <c r="DZ35" s="722"/>
      <c r="EA35" s="722"/>
      <c r="EB35" s="722"/>
      <c r="EC35" s="723"/>
    </row>
    <row r="36" spans="2:133" ht="11.25" customHeight="1" x14ac:dyDescent="0.15">
      <c r="B36" s="682" t="s">
        <v>325</v>
      </c>
      <c r="C36" s="683"/>
      <c r="D36" s="683"/>
      <c r="E36" s="683"/>
      <c r="F36" s="683"/>
      <c r="G36" s="683"/>
      <c r="H36" s="683"/>
      <c r="I36" s="683"/>
      <c r="J36" s="683"/>
      <c r="K36" s="683"/>
      <c r="L36" s="683"/>
      <c r="M36" s="683"/>
      <c r="N36" s="683"/>
      <c r="O36" s="683"/>
      <c r="P36" s="683"/>
      <c r="Q36" s="684"/>
      <c r="R36" s="685">
        <v>889459</v>
      </c>
      <c r="S36" s="686"/>
      <c r="T36" s="686"/>
      <c r="U36" s="686"/>
      <c r="V36" s="686"/>
      <c r="W36" s="686"/>
      <c r="X36" s="686"/>
      <c r="Y36" s="687"/>
      <c r="Z36" s="688">
        <v>12.3</v>
      </c>
      <c r="AA36" s="688"/>
      <c r="AB36" s="688"/>
      <c r="AC36" s="688"/>
      <c r="AD36" s="689" t="s">
        <v>127</v>
      </c>
      <c r="AE36" s="689"/>
      <c r="AF36" s="689"/>
      <c r="AG36" s="689"/>
      <c r="AH36" s="689"/>
      <c r="AI36" s="689"/>
      <c r="AJ36" s="689"/>
      <c r="AK36" s="689"/>
      <c r="AL36" s="690" t="s">
        <v>237</v>
      </c>
      <c r="AM36" s="691"/>
      <c r="AN36" s="691"/>
      <c r="AO36" s="692"/>
      <c r="AP36" s="229"/>
      <c r="AQ36" s="759" t="s">
        <v>326</v>
      </c>
      <c r="AR36" s="760"/>
      <c r="AS36" s="760"/>
      <c r="AT36" s="760"/>
      <c r="AU36" s="760"/>
      <c r="AV36" s="760"/>
      <c r="AW36" s="760"/>
      <c r="AX36" s="760"/>
      <c r="AY36" s="761"/>
      <c r="AZ36" s="674">
        <v>807442</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22086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1496333</v>
      </c>
      <c r="CS36" s="686"/>
      <c r="CT36" s="686"/>
      <c r="CU36" s="686"/>
      <c r="CV36" s="686"/>
      <c r="CW36" s="686"/>
      <c r="CX36" s="686"/>
      <c r="CY36" s="687"/>
      <c r="CZ36" s="690">
        <v>21.6</v>
      </c>
      <c r="DA36" s="722"/>
      <c r="DB36" s="722"/>
      <c r="DC36" s="724"/>
      <c r="DD36" s="694">
        <v>606289</v>
      </c>
      <c r="DE36" s="686"/>
      <c r="DF36" s="686"/>
      <c r="DG36" s="686"/>
      <c r="DH36" s="686"/>
      <c r="DI36" s="686"/>
      <c r="DJ36" s="686"/>
      <c r="DK36" s="687"/>
      <c r="DL36" s="694">
        <v>406290</v>
      </c>
      <c r="DM36" s="686"/>
      <c r="DN36" s="686"/>
      <c r="DO36" s="686"/>
      <c r="DP36" s="686"/>
      <c r="DQ36" s="686"/>
      <c r="DR36" s="686"/>
      <c r="DS36" s="686"/>
      <c r="DT36" s="686"/>
      <c r="DU36" s="686"/>
      <c r="DV36" s="687"/>
      <c r="DW36" s="690">
        <v>15</v>
      </c>
      <c r="DX36" s="722"/>
      <c r="DY36" s="722"/>
      <c r="DZ36" s="722"/>
      <c r="EA36" s="722"/>
      <c r="EB36" s="722"/>
      <c r="EC36" s="723"/>
    </row>
    <row r="37" spans="2:133" ht="11.25" customHeight="1" x14ac:dyDescent="0.15">
      <c r="B37" s="682" t="s">
        <v>329</v>
      </c>
      <c r="C37" s="683"/>
      <c r="D37" s="683"/>
      <c r="E37" s="683"/>
      <c r="F37" s="683"/>
      <c r="G37" s="683"/>
      <c r="H37" s="683"/>
      <c r="I37" s="683"/>
      <c r="J37" s="683"/>
      <c r="K37" s="683"/>
      <c r="L37" s="683"/>
      <c r="M37" s="683"/>
      <c r="N37" s="683"/>
      <c r="O37" s="683"/>
      <c r="P37" s="683"/>
      <c r="Q37" s="684"/>
      <c r="R37" s="685">
        <v>484417</v>
      </c>
      <c r="S37" s="686"/>
      <c r="T37" s="686"/>
      <c r="U37" s="686"/>
      <c r="V37" s="686"/>
      <c r="W37" s="686"/>
      <c r="X37" s="686"/>
      <c r="Y37" s="687"/>
      <c r="Z37" s="688">
        <v>6.7</v>
      </c>
      <c r="AA37" s="688"/>
      <c r="AB37" s="688"/>
      <c r="AC37" s="688"/>
      <c r="AD37" s="689" t="s">
        <v>237</v>
      </c>
      <c r="AE37" s="689"/>
      <c r="AF37" s="689"/>
      <c r="AG37" s="689"/>
      <c r="AH37" s="689"/>
      <c r="AI37" s="689"/>
      <c r="AJ37" s="689"/>
      <c r="AK37" s="689"/>
      <c r="AL37" s="690" t="s">
        <v>127</v>
      </c>
      <c r="AM37" s="691"/>
      <c r="AN37" s="691"/>
      <c r="AO37" s="692"/>
      <c r="AQ37" s="763" t="s">
        <v>330</v>
      </c>
      <c r="AR37" s="764"/>
      <c r="AS37" s="764"/>
      <c r="AT37" s="764"/>
      <c r="AU37" s="764"/>
      <c r="AV37" s="764"/>
      <c r="AW37" s="764"/>
      <c r="AX37" s="764"/>
      <c r="AY37" s="765"/>
      <c r="AZ37" s="685">
        <v>80355</v>
      </c>
      <c r="BA37" s="686"/>
      <c r="BB37" s="686"/>
      <c r="BC37" s="686"/>
      <c r="BD37" s="710"/>
      <c r="BE37" s="710"/>
      <c r="BF37" s="740"/>
      <c r="BG37" s="700" t="s">
        <v>331</v>
      </c>
      <c r="BH37" s="701"/>
      <c r="BI37" s="701"/>
      <c r="BJ37" s="701"/>
      <c r="BK37" s="701"/>
      <c r="BL37" s="701"/>
      <c r="BM37" s="701"/>
      <c r="BN37" s="701"/>
      <c r="BO37" s="701"/>
      <c r="BP37" s="701"/>
      <c r="BQ37" s="701"/>
      <c r="BR37" s="701"/>
      <c r="BS37" s="701"/>
      <c r="BT37" s="701"/>
      <c r="BU37" s="702"/>
      <c r="BV37" s="685">
        <v>14254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276320</v>
      </c>
      <c r="CS37" s="710"/>
      <c r="CT37" s="710"/>
      <c r="CU37" s="710"/>
      <c r="CV37" s="710"/>
      <c r="CW37" s="710"/>
      <c r="CX37" s="710"/>
      <c r="CY37" s="711"/>
      <c r="CZ37" s="690">
        <v>4</v>
      </c>
      <c r="DA37" s="722"/>
      <c r="DB37" s="722"/>
      <c r="DC37" s="724"/>
      <c r="DD37" s="694">
        <v>276071</v>
      </c>
      <c r="DE37" s="710"/>
      <c r="DF37" s="710"/>
      <c r="DG37" s="710"/>
      <c r="DH37" s="710"/>
      <c r="DI37" s="710"/>
      <c r="DJ37" s="710"/>
      <c r="DK37" s="711"/>
      <c r="DL37" s="694">
        <v>240967</v>
      </c>
      <c r="DM37" s="710"/>
      <c r="DN37" s="710"/>
      <c r="DO37" s="710"/>
      <c r="DP37" s="710"/>
      <c r="DQ37" s="710"/>
      <c r="DR37" s="710"/>
      <c r="DS37" s="710"/>
      <c r="DT37" s="710"/>
      <c r="DU37" s="710"/>
      <c r="DV37" s="711"/>
      <c r="DW37" s="690">
        <v>8.9</v>
      </c>
      <c r="DX37" s="722"/>
      <c r="DY37" s="722"/>
      <c r="DZ37" s="722"/>
      <c r="EA37" s="722"/>
      <c r="EB37" s="722"/>
      <c r="EC37" s="723"/>
    </row>
    <row r="38" spans="2:133" ht="11.25" customHeight="1" x14ac:dyDescent="0.15">
      <c r="B38" s="682" t="s">
        <v>333</v>
      </c>
      <c r="C38" s="683"/>
      <c r="D38" s="683"/>
      <c r="E38" s="683"/>
      <c r="F38" s="683"/>
      <c r="G38" s="683"/>
      <c r="H38" s="683"/>
      <c r="I38" s="683"/>
      <c r="J38" s="683"/>
      <c r="K38" s="683"/>
      <c r="L38" s="683"/>
      <c r="M38" s="683"/>
      <c r="N38" s="683"/>
      <c r="O38" s="683"/>
      <c r="P38" s="683"/>
      <c r="Q38" s="684"/>
      <c r="R38" s="685">
        <v>443051</v>
      </c>
      <c r="S38" s="686"/>
      <c r="T38" s="686"/>
      <c r="U38" s="686"/>
      <c r="V38" s="686"/>
      <c r="W38" s="686"/>
      <c r="X38" s="686"/>
      <c r="Y38" s="687"/>
      <c r="Z38" s="688">
        <v>6.1</v>
      </c>
      <c r="AA38" s="688"/>
      <c r="AB38" s="688"/>
      <c r="AC38" s="688"/>
      <c r="AD38" s="689">
        <v>23</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51462</v>
      </c>
      <c r="BA38" s="686"/>
      <c r="BB38" s="686"/>
      <c r="BC38" s="686"/>
      <c r="BD38" s="710"/>
      <c r="BE38" s="710"/>
      <c r="BF38" s="740"/>
      <c r="BG38" s="700" t="s">
        <v>335</v>
      </c>
      <c r="BH38" s="701"/>
      <c r="BI38" s="701"/>
      <c r="BJ38" s="701"/>
      <c r="BK38" s="701"/>
      <c r="BL38" s="701"/>
      <c r="BM38" s="701"/>
      <c r="BN38" s="701"/>
      <c r="BO38" s="701"/>
      <c r="BP38" s="701"/>
      <c r="BQ38" s="701"/>
      <c r="BR38" s="701"/>
      <c r="BS38" s="701"/>
      <c r="BT38" s="701"/>
      <c r="BU38" s="702"/>
      <c r="BV38" s="685">
        <v>1261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660315</v>
      </c>
      <c r="CS38" s="686"/>
      <c r="CT38" s="686"/>
      <c r="CU38" s="686"/>
      <c r="CV38" s="686"/>
      <c r="CW38" s="686"/>
      <c r="CX38" s="686"/>
      <c r="CY38" s="687"/>
      <c r="CZ38" s="690">
        <v>9.5</v>
      </c>
      <c r="DA38" s="722"/>
      <c r="DB38" s="722"/>
      <c r="DC38" s="724"/>
      <c r="DD38" s="694">
        <v>319632</v>
      </c>
      <c r="DE38" s="686"/>
      <c r="DF38" s="686"/>
      <c r="DG38" s="686"/>
      <c r="DH38" s="686"/>
      <c r="DI38" s="686"/>
      <c r="DJ38" s="686"/>
      <c r="DK38" s="687"/>
      <c r="DL38" s="694">
        <v>310120</v>
      </c>
      <c r="DM38" s="686"/>
      <c r="DN38" s="686"/>
      <c r="DO38" s="686"/>
      <c r="DP38" s="686"/>
      <c r="DQ38" s="686"/>
      <c r="DR38" s="686"/>
      <c r="DS38" s="686"/>
      <c r="DT38" s="686"/>
      <c r="DU38" s="686"/>
      <c r="DV38" s="687"/>
      <c r="DW38" s="690">
        <v>11.4</v>
      </c>
      <c r="DX38" s="722"/>
      <c r="DY38" s="722"/>
      <c r="DZ38" s="722"/>
      <c r="EA38" s="722"/>
      <c r="EB38" s="722"/>
      <c r="EC38" s="723"/>
    </row>
    <row r="39" spans="2:133" ht="11.25" customHeight="1" x14ac:dyDescent="0.15">
      <c r="B39" s="682" t="s">
        <v>337</v>
      </c>
      <c r="C39" s="683"/>
      <c r="D39" s="683"/>
      <c r="E39" s="683"/>
      <c r="F39" s="683"/>
      <c r="G39" s="683"/>
      <c r="H39" s="683"/>
      <c r="I39" s="683"/>
      <c r="J39" s="683"/>
      <c r="K39" s="683"/>
      <c r="L39" s="683"/>
      <c r="M39" s="683"/>
      <c r="N39" s="683"/>
      <c r="O39" s="683"/>
      <c r="P39" s="683"/>
      <c r="Q39" s="684"/>
      <c r="R39" s="685">
        <v>492269</v>
      </c>
      <c r="S39" s="686"/>
      <c r="T39" s="686"/>
      <c r="U39" s="686"/>
      <c r="V39" s="686"/>
      <c r="W39" s="686"/>
      <c r="X39" s="686"/>
      <c r="Y39" s="687"/>
      <c r="Z39" s="688">
        <v>6.8</v>
      </c>
      <c r="AA39" s="688"/>
      <c r="AB39" s="688"/>
      <c r="AC39" s="688"/>
      <c r="AD39" s="689" t="s">
        <v>127</v>
      </c>
      <c r="AE39" s="689"/>
      <c r="AF39" s="689"/>
      <c r="AG39" s="689"/>
      <c r="AH39" s="689"/>
      <c r="AI39" s="689"/>
      <c r="AJ39" s="689"/>
      <c r="AK39" s="689"/>
      <c r="AL39" s="690" t="s">
        <v>237</v>
      </c>
      <c r="AM39" s="691"/>
      <c r="AN39" s="691"/>
      <c r="AO39" s="692"/>
      <c r="AQ39" s="763" t="s">
        <v>338</v>
      </c>
      <c r="AR39" s="764"/>
      <c r="AS39" s="764"/>
      <c r="AT39" s="764"/>
      <c r="AU39" s="764"/>
      <c r="AV39" s="764"/>
      <c r="AW39" s="764"/>
      <c r="AX39" s="764"/>
      <c r="AY39" s="765"/>
      <c r="AZ39" s="685">
        <v>15310</v>
      </c>
      <c r="BA39" s="686"/>
      <c r="BB39" s="686"/>
      <c r="BC39" s="686"/>
      <c r="BD39" s="710"/>
      <c r="BE39" s="710"/>
      <c r="BF39" s="740"/>
      <c r="BG39" s="700" t="s">
        <v>339</v>
      </c>
      <c r="BH39" s="701"/>
      <c r="BI39" s="701"/>
      <c r="BJ39" s="701"/>
      <c r="BK39" s="701"/>
      <c r="BL39" s="701"/>
      <c r="BM39" s="701"/>
      <c r="BN39" s="701"/>
      <c r="BO39" s="701"/>
      <c r="BP39" s="701"/>
      <c r="BQ39" s="701"/>
      <c r="BR39" s="701"/>
      <c r="BS39" s="701"/>
      <c r="BT39" s="701"/>
      <c r="BU39" s="702"/>
      <c r="BV39" s="685">
        <v>2079</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645323</v>
      </c>
      <c r="CS39" s="710"/>
      <c r="CT39" s="710"/>
      <c r="CU39" s="710"/>
      <c r="CV39" s="710"/>
      <c r="CW39" s="710"/>
      <c r="CX39" s="710"/>
      <c r="CY39" s="711"/>
      <c r="CZ39" s="690">
        <v>9.3000000000000007</v>
      </c>
      <c r="DA39" s="722"/>
      <c r="DB39" s="722"/>
      <c r="DC39" s="724"/>
      <c r="DD39" s="694">
        <v>493547</v>
      </c>
      <c r="DE39" s="710"/>
      <c r="DF39" s="710"/>
      <c r="DG39" s="710"/>
      <c r="DH39" s="710"/>
      <c r="DI39" s="710"/>
      <c r="DJ39" s="710"/>
      <c r="DK39" s="711"/>
      <c r="DL39" s="694" t="s">
        <v>127</v>
      </c>
      <c r="DM39" s="710"/>
      <c r="DN39" s="710"/>
      <c r="DO39" s="710"/>
      <c r="DP39" s="710"/>
      <c r="DQ39" s="710"/>
      <c r="DR39" s="710"/>
      <c r="DS39" s="710"/>
      <c r="DT39" s="710"/>
      <c r="DU39" s="710"/>
      <c r="DV39" s="711"/>
      <c r="DW39" s="690" t="s">
        <v>237</v>
      </c>
      <c r="DX39" s="722"/>
      <c r="DY39" s="722"/>
      <c r="DZ39" s="722"/>
      <c r="EA39" s="722"/>
      <c r="EB39" s="722"/>
      <c r="EC39" s="723"/>
    </row>
    <row r="40" spans="2:133" ht="11.25" customHeight="1" x14ac:dyDescent="0.15">
      <c r="B40" s="682" t="s">
        <v>341</v>
      </c>
      <c r="C40" s="683"/>
      <c r="D40" s="683"/>
      <c r="E40" s="683"/>
      <c r="F40" s="683"/>
      <c r="G40" s="683"/>
      <c r="H40" s="683"/>
      <c r="I40" s="683"/>
      <c r="J40" s="683"/>
      <c r="K40" s="683"/>
      <c r="L40" s="683"/>
      <c r="M40" s="683"/>
      <c r="N40" s="683"/>
      <c r="O40" s="683"/>
      <c r="P40" s="683"/>
      <c r="Q40" s="684"/>
      <c r="R40" s="685">
        <v>44285</v>
      </c>
      <c r="S40" s="686"/>
      <c r="T40" s="686"/>
      <c r="U40" s="686"/>
      <c r="V40" s="686"/>
      <c r="W40" s="686"/>
      <c r="X40" s="686"/>
      <c r="Y40" s="687"/>
      <c r="Z40" s="688">
        <v>0.6</v>
      </c>
      <c r="AA40" s="688"/>
      <c r="AB40" s="688"/>
      <c r="AC40" s="688"/>
      <c r="AD40" s="689" t="s">
        <v>127</v>
      </c>
      <c r="AE40" s="689"/>
      <c r="AF40" s="689"/>
      <c r="AG40" s="689"/>
      <c r="AH40" s="689"/>
      <c r="AI40" s="689"/>
      <c r="AJ40" s="689"/>
      <c r="AK40" s="689"/>
      <c r="AL40" s="690" t="s">
        <v>237</v>
      </c>
      <c r="AM40" s="691"/>
      <c r="AN40" s="691"/>
      <c r="AO40" s="692"/>
      <c r="AQ40" s="763" t="s">
        <v>342</v>
      </c>
      <c r="AR40" s="764"/>
      <c r="AS40" s="764"/>
      <c r="AT40" s="764"/>
      <c r="AU40" s="764"/>
      <c r="AV40" s="764"/>
      <c r="AW40" s="764"/>
      <c r="AX40" s="764"/>
      <c r="AY40" s="765"/>
      <c r="AZ40" s="685" t="s">
        <v>127</v>
      </c>
      <c r="BA40" s="686"/>
      <c r="BB40" s="686"/>
      <c r="BC40" s="686"/>
      <c r="BD40" s="710"/>
      <c r="BE40" s="710"/>
      <c r="BF40" s="740"/>
      <c r="BG40" s="766" t="s">
        <v>343</v>
      </c>
      <c r="BH40" s="767"/>
      <c r="BI40" s="767"/>
      <c r="BJ40" s="767"/>
      <c r="BK40" s="767"/>
      <c r="BL40" s="230"/>
      <c r="BM40" s="701" t="s">
        <v>344</v>
      </c>
      <c r="BN40" s="701"/>
      <c r="BO40" s="701"/>
      <c r="BP40" s="701"/>
      <c r="BQ40" s="701"/>
      <c r="BR40" s="701"/>
      <c r="BS40" s="701"/>
      <c r="BT40" s="701"/>
      <c r="BU40" s="702"/>
      <c r="BV40" s="685">
        <v>83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700000</v>
      </c>
      <c r="CS40" s="686"/>
      <c r="CT40" s="686"/>
      <c r="CU40" s="686"/>
      <c r="CV40" s="686"/>
      <c r="CW40" s="686"/>
      <c r="CX40" s="686"/>
      <c r="CY40" s="687"/>
      <c r="CZ40" s="690">
        <v>10.1</v>
      </c>
      <c r="DA40" s="722"/>
      <c r="DB40" s="722"/>
      <c r="DC40" s="724"/>
      <c r="DD40" s="694" t="s">
        <v>237</v>
      </c>
      <c r="DE40" s="686"/>
      <c r="DF40" s="686"/>
      <c r="DG40" s="686"/>
      <c r="DH40" s="686"/>
      <c r="DI40" s="686"/>
      <c r="DJ40" s="686"/>
      <c r="DK40" s="687"/>
      <c r="DL40" s="694" t="s">
        <v>237</v>
      </c>
      <c r="DM40" s="686"/>
      <c r="DN40" s="686"/>
      <c r="DO40" s="686"/>
      <c r="DP40" s="686"/>
      <c r="DQ40" s="686"/>
      <c r="DR40" s="686"/>
      <c r="DS40" s="686"/>
      <c r="DT40" s="686"/>
      <c r="DU40" s="686"/>
      <c r="DV40" s="687"/>
      <c r="DW40" s="690" t="s">
        <v>127</v>
      </c>
      <c r="DX40" s="722"/>
      <c r="DY40" s="722"/>
      <c r="DZ40" s="722"/>
      <c r="EA40" s="722"/>
      <c r="EB40" s="722"/>
      <c r="EC40" s="723"/>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127</v>
      </c>
      <c r="AA41" s="688"/>
      <c r="AB41" s="688"/>
      <c r="AC41" s="688"/>
      <c r="AD41" s="689" t="s">
        <v>237</v>
      </c>
      <c r="AE41" s="689"/>
      <c r="AF41" s="689"/>
      <c r="AG41" s="689"/>
      <c r="AH41" s="689"/>
      <c r="AI41" s="689"/>
      <c r="AJ41" s="689"/>
      <c r="AK41" s="689"/>
      <c r="AL41" s="690" t="s">
        <v>237</v>
      </c>
      <c r="AM41" s="691"/>
      <c r="AN41" s="691"/>
      <c r="AO41" s="692"/>
      <c r="AQ41" s="763" t="s">
        <v>347</v>
      </c>
      <c r="AR41" s="764"/>
      <c r="AS41" s="764"/>
      <c r="AT41" s="764"/>
      <c r="AU41" s="764"/>
      <c r="AV41" s="764"/>
      <c r="AW41" s="764"/>
      <c r="AX41" s="764"/>
      <c r="AY41" s="765"/>
      <c r="AZ41" s="685">
        <v>87177</v>
      </c>
      <c r="BA41" s="686"/>
      <c r="BB41" s="686"/>
      <c r="BC41" s="686"/>
      <c r="BD41" s="710"/>
      <c r="BE41" s="710"/>
      <c r="BF41" s="740"/>
      <c r="BG41" s="766"/>
      <c r="BH41" s="767"/>
      <c r="BI41" s="767"/>
      <c r="BJ41" s="767"/>
      <c r="BK41" s="767"/>
      <c r="BL41" s="230"/>
      <c r="BM41" s="701" t="s">
        <v>348</v>
      </c>
      <c r="BN41" s="701"/>
      <c r="BO41" s="701"/>
      <c r="BP41" s="701"/>
      <c r="BQ41" s="701"/>
      <c r="BR41" s="701"/>
      <c r="BS41" s="701"/>
      <c r="BT41" s="701"/>
      <c r="BU41" s="702"/>
      <c r="BV41" s="685">
        <v>3</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127</v>
      </c>
      <c r="CS41" s="710"/>
      <c r="CT41" s="710"/>
      <c r="CU41" s="710"/>
      <c r="CV41" s="710"/>
      <c r="CW41" s="710"/>
      <c r="CX41" s="710"/>
      <c r="CY41" s="711"/>
      <c r="CZ41" s="690" t="s">
        <v>127</v>
      </c>
      <c r="DA41" s="722"/>
      <c r="DB41" s="722"/>
      <c r="DC41" s="724"/>
      <c r="DD41" s="694" t="s">
        <v>237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117084</v>
      </c>
      <c r="S42" s="686"/>
      <c r="T42" s="686"/>
      <c r="U42" s="686"/>
      <c r="V42" s="686"/>
      <c r="W42" s="686"/>
      <c r="X42" s="686"/>
      <c r="Y42" s="687"/>
      <c r="Z42" s="688">
        <v>1.6</v>
      </c>
      <c r="AA42" s="688"/>
      <c r="AB42" s="688"/>
      <c r="AC42" s="688"/>
      <c r="AD42" s="689" t="s">
        <v>237</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573138</v>
      </c>
      <c r="BA42" s="777"/>
      <c r="BB42" s="777"/>
      <c r="BC42" s="777"/>
      <c r="BD42" s="756"/>
      <c r="BE42" s="756"/>
      <c r="BF42" s="758"/>
      <c r="BG42" s="768"/>
      <c r="BH42" s="769"/>
      <c r="BI42" s="769"/>
      <c r="BJ42" s="769"/>
      <c r="BK42" s="769"/>
      <c r="BL42" s="231"/>
      <c r="BM42" s="713" t="s">
        <v>352</v>
      </c>
      <c r="BN42" s="713"/>
      <c r="BO42" s="713"/>
      <c r="BP42" s="713"/>
      <c r="BQ42" s="713"/>
      <c r="BR42" s="713"/>
      <c r="BS42" s="713"/>
      <c r="BT42" s="713"/>
      <c r="BU42" s="714"/>
      <c r="BV42" s="776">
        <v>334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685171</v>
      </c>
      <c r="CS42" s="686"/>
      <c r="CT42" s="686"/>
      <c r="CU42" s="686"/>
      <c r="CV42" s="686"/>
      <c r="CW42" s="686"/>
      <c r="CX42" s="686"/>
      <c r="CY42" s="687"/>
      <c r="CZ42" s="690">
        <v>9.9</v>
      </c>
      <c r="DA42" s="691"/>
      <c r="DB42" s="691"/>
      <c r="DC42" s="703"/>
      <c r="DD42" s="694">
        <v>172927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7219535</v>
      </c>
      <c r="S43" s="777"/>
      <c r="T43" s="777"/>
      <c r="U43" s="777"/>
      <c r="V43" s="777"/>
      <c r="W43" s="777"/>
      <c r="X43" s="777"/>
      <c r="Y43" s="778"/>
      <c r="Z43" s="779">
        <v>100</v>
      </c>
      <c r="AA43" s="779"/>
      <c r="AB43" s="779"/>
      <c r="AC43" s="779"/>
      <c r="AD43" s="780">
        <v>2549922</v>
      </c>
      <c r="AE43" s="780"/>
      <c r="AF43" s="780"/>
      <c r="AG43" s="780"/>
      <c r="AH43" s="780"/>
      <c r="AI43" s="780"/>
      <c r="AJ43" s="780"/>
      <c r="AK43" s="780"/>
      <c r="AL43" s="781">
        <v>100</v>
      </c>
      <c r="AM43" s="757"/>
      <c r="AN43" s="757"/>
      <c r="AO43" s="782"/>
      <c r="BV43" s="232"/>
      <c r="BW43" s="232"/>
      <c r="BX43" s="232"/>
      <c r="BY43" s="232"/>
      <c r="BZ43" s="232"/>
      <c r="CA43" s="232"/>
      <c r="CB43" s="232"/>
      <c r="CD43" s="682" t="s">
        <v>355</v>
      </c>
      <c r="CE43" s="683"/>
      <c r="CF43" s="683"/>
      <c r="CG43" s="683"/>
      <c r="CH43" s="683"/>
      <c r="CI43" s="683"/>
      <c r="CJ43" s="683"/>
      <c r="CK43" s="683"/>
      <c r="CL43" s="683"/>
      <c r="CM43" s="683"/>
      <c r="CN43" s="683"/>
      <c r="CO43" s="683"/>
      <c r="CP43" s="683"/>
      <c r="CQ43" s="684"/>
      <c r="CR43" s="685">
        <v>61926</v>
      </c>
      <c r="CS43" s="710"/>
      <c r="CT43" s="710"/>
      <c r="CU43" s="710"/>
      <c r="CV43" s="710"/>
      <c r="CW43" s="710"/>
      <c r="CX43" s="710"/>
      <c r="CY43" s="711"/>
      <c r="CZ43" s="690">
        <v>0.9</v>
      </c>
      <c r="DA43" s="722"/>
      <c r="DB43" s="722"/>
      <c r="DC43" s="724"/>
      <c r="DD43" s="694">
        <v>61926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CD44" s="797" t="s">
        <v>302</v>
      </c>
      <c r="CE44" s="798"/>
      <c r="CF44" s="682" t="s">
        <v>356</v>
      </c>
      <c r="CG44" s="683"/>
      <c r="CH44" s="683"/>
      <c r="CI44" s="683"/>
      <c r="CJ44" s="683"/>
      <c r="CK44" s="683"/>
      <c r="CL44" s="683"/>
      <c r="CM44" s="683"/>
      <c r="CN44" s="683"/>
      <c r="CO44" s="683"/>
      <c r="CP44" s="683"/>
      <c r="CQ44" s="684"/>
      <c r="CR44" s="685">
        <v>685171</v>
      </c>
      <c r="CS44" s="686"/>
      <c r="CT44" s="686"/>
      <c r="CU44" s="686"/>
      <c r="CV44" s="686"/>
      <c r="CW44" s="686"/>
      <c r="CX44" s="686"/>
      <c r="CY44" s="687"/>
      <c r="CZ44" s="690">
        <v>9.9</v>
      </c>
      <c r="DA44" s="691"/>
      <c r="DB44" s="691"/>
      <c r="DC44" s="703"/>
      <c r="DD44" s="694">
        <v>172927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34" t="s">
        <v>357</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CD45" s="799"/>
      <c r="CE45" s="800"/>
      <c r="CF45" s="682" t="s">
        <v>358</v>
      </c>
      <c r="CG45" s="683"/>
      <c r="CH45" s="683"/>
      <c r="CI45" s="683"/>
      <c r="CJ45" s="683"/>
      <c r="CK45" s="683"/>
      <c r="CL45" s="683"/>
      <c r="CM45" s="683"/>
      <c r="CN45" s="683"/>
      <c r="CO45" s="683"/>
      <c r="CP45" s="683"/>
      <c r="CQ45" s="684"/>
      <c r="CR45" s="685">
        <v>404759</v>
      </c>
      <c r="CS45" s="710"/>
      <c r="CT45" s="710"/>
      <c r="CU45" s="710"/>
      <c r="CV45" s="710"/>
      <c r="CW45" s="710"/>
      <c r="CX45" s="710"/>
      <c r="CY45" s="711"/>
      <c r="CZ45" s="690">
        <v>5.9</v>
      </c>
      <c r="DA45" s="722"/>
      <c r="DB45" s="722"/>
      <c r="DC45" s="724"/>
      <c r="DD45" s="694">
        <v>12324</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5" t="s">
        <v>359</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799"/>
      <c r="CE46" s="800"/>
      <c r="CF46" s="682" t="s">
        <v>360</v>
      </c>
      <c r="CG46" s="683"/>
      <c r="CH46" s="683"/>
      <c r="CI46" s="683"/>
      <c r="CJ46" s="683"/>
      <c r="CK46" s="683"/>
      <c r="CL46" s="683"/>
      <c r="CM46" s="683"/>
      <c r="CN46" s="683"/>
      <c r="CO46" s="683"/>
      <c r="CP46" s="683"/>
      <c r="CQ46" s="684"/>
      <c r="CR46" s="685">
        <v>280412</v>
      </c>
      <c r="CS46" s="686"/>
      <c r="CT46" s="686"/>
      <c r="CU46" s="686"/>
      <c r="CV46" s="686"/>
      <c r="CW46" s="686"/>
      <c r="CX46" s="686"/>
      <c r="CY46" s="687"/>
      <c r="CZ46" s="690">
        <v>4.0999999999999996</v>
      </c>
      <c r="DA46" s="691"/>
      <c r="DB46" s="691"/>
      <c r="DC46" s="703"/>
      <c r="DD46" s="694">
        <v>160603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6" t="s">
        <v>361</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9"/>
      <c r="CE47" s="800"/>
      <c r="CF47" s="682" t="s">
        <v>362</v>
      </c>
      <c r="CG47" s="683"/>
      <c r="CH47" s="683"/>
      <c r="CI47" s="683"/>
      <c r="CJ47" s="683"/>
      <c r="CK47" s="683"/>
      <c r="CL47" s="683"/>
      <c r="CM47" s="683"/>
      <c r="CN47" s="683"/>
      <c r="CO47" s="683"/>
      <c r="CP47" s="683"/>
      <c r="CQ47" s="684"/>
      <c r="CR47" s="685" t="s">
        <v>237</v>
      </c>
      <c r="CS47" s="710"/>
      <c r="CT47" s="710"/>
      <c r="CU47" s="710"/>
      <c r="CV47" s="710"/>
      <c r="CW47" s="710"/>
      <c r="CX47" s="710"/>
      <c r="CY47" s="711"/>
      <c r="CZ47" s="690" t="s">
        <v>127</v>
      </c>
      <c r="DA47" s="722"/>
      <c r="DB47" s="722"/>
      <c r="DC47" s="724"/>
      <c r="DD47" s="694" t="s">
        <v>237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5"/>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CD49" s="726" t="s">
        <v>364</v>
      </c>
      <c r="CE49" s="727"/>
      <c r="CF49" s="727"/>
      <c r="CG49" s="727"/>
      <c r="CH49" s="727"/>
      <c r="CI49" s="727"/>
      <c r="CJ49" s="727"/>
      <c r="CK49" s="727"/>
      <c r="CL49" s="727"/>
      <c r="CM49" s="727"/>
      <c r="CN49" s="727"/>
      <c r="CO49" s="727"/>
      <c r="CP49" s="727"/>
      <c r="CQ49" s="728"/>
      <c r="CR49" s="776">
        <v>6917349</v>
      </c>
      <c r="CS49" s="756"/>
      <c r="CT49" s="756"/>
      <c r="CU49" s="756"/>
      <c r="CV49" s="756"/>
      <c r="CW49" s="756"/>
      <c r="CX49" s="756"/>
      <c r="CY49" s="787"/>
      <c r="CZ49" s="781">
        <v>100</v>
      </c>
      <c r="DA49" s="788"/>
      <c r="DB49" s="788"/>
      <c r="DC49" s="789"/>
      <c r="DD49" s="790">
        <v>3639886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mlMOctHemteWp2OiKP8KrlM/Qf/OzHAVYpMs7xWFX+xdEo9KPTuhK8y5Eb5Af9UPYTDicarAUS73og8VKtCzw==" saltValue="VwdzX5DDlBlW05MaCqcE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32" t="s">
        <v>366</v>
      </c>
      <c r="DK2" s="833"/>
      <c r="DL2" s="833"/>
      <c r="DM2" s="833"/>
      <c r="DN2" s="833"/>
      <c r="DO2" s="834"/>
      <c r="DP2" s="245"/>
      <c r="DQ2" s="832" t="s">
        <v>367</v>
      </c>
      <c r="DR2" s="833"/>
      <c r="DS2" s="833"/>
      <c r="DT2" s="833"/>
      <c r="DU2" s="833"/>
      <c r="DV2" s="833"/>
      <c r="DW2" s="833"/>
      <c r="DX2" s="833"/>
      <c r="DY2" s="833"/>
      <c r="DZ2" s="834"/>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48"/>
      <c r="BA4" s="248"/>
      <c r="BB4" s="248"/>
      <c r="BC4" s="248"/>
      <c r="BD4" s="248"/>
      <c r="BE4" s="249"/>
      <c r="BF4" s="249"/>
      <c r="BG4" s="249"/>
      <c r="BH4" s="249"/>
      <c r="BI4" s="249"/>
      <c r="BJ4" s="249"/>
      <c r="BK4" s="249"/>
      <c r="BL4" s="249"/>
      <c r="BM4" s="249"/>
      <c r="BN4" s="249"/>
      <c r="BO4" s="249"/>
      <c r="BP4" s="249"/>
      <c r="BQ4" s="248" t="s">
        <v>369</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2"/>
      <c r="BA5" s="252"/>
      <c r="BB5" s="252"/>
      <c r="BC5" s="252"/>
      <c r="BD5" s="252"/>
      <c r="BE5" s="253"/>
      <c r="BF5" s="253"/>
      <c r="BG5" s="253"/>
      <c r="BH5" s="253"/>
      <c r="BI5" s="253"/>
      <c r="BJ5" s="253"/>
      <c r="BK5" s="253"/>
      <c r="BL5" s="253"/>
      <c r="BM5" s="253"/>
      <c r="BN5" s="253"/>
      <c r="BO5" s="253"/>
      <c r="BP5" s="253"/>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0"/>
    </row>
    <row r="6" spans="1:131" s="251"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48"/>
      <c r="BA6" s="248"/>
      <c r="BB6" s="248"/>
      <c r="BC6" s="248"/>
      <c r="BD6" s="248"/>
      <c r="BE6" s="249"/>
      <c r="BF6" s="249"/>
      <c r="BG6" s="249"/>
      <c r="BH6" s="249"/>
      <c r="BI6" s="249"/>
      <c r="BJ6" s="249"/>
      <c r="BK6" s="249"/>
      <c r="BL6" s="249"/>
      <c r="BM6" s="249"/>
      <c r="BN6" s="249"/>
      <c r="BO6" s="249"/>
      <c r="BP6" s="249"/>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0"/>
    </row>
    <row r="7" spans="1:131" s="251" customFormat="1" ht="26.25" customHeight="1" thickTop="1" x14ac:dyDescent="0.15">
      <c r="A7" s="254">
        <v>1</v>
      </c>
      <c r="B7" s="817" t="s">
        <v>387</v>
      </c>
      <c r="C7" s="818"/>
      <c r="D7" s="818"/>
      <c r="E7" s="818"/>
      <c r="F7" s="818"/>
      <c r="G7" s="818"/>
      <c r="H7" s="818"/>
      <c r="I7" s="818"/>
      <c r="J7" s="818"/>
      <c r="K7" s="818"/>
      <c r="L7" s="818"/>
      <c r="M7" s="818"/>
      <c r="N7" s="818"/>
      <c r="O7" s="818"/>
      <c r="P7" s="819"/>
      <c r="Q7" s="820">
        <v>7237</v>
      </c>
      <c r="R7" s="821"/>
      <c r="S7" s="821"/>
      <c r="T7" s="821"/>
      <c r="U7" s="821"/>
      <c r="V7" s="821">
        <v>6927</v>
      </c>
      <c r="W7" s="821"/>
      <c r="X7" s="821"/>
      <c r="Y7" s="821"/>
      <c r="Z7" s="821"/>
      <c r="AA7" s="821">
        <v>310</v>
      </c>
      <c r="AB7" s="821"/>
      <c r="AC7" s="821"/>
      <c r="AD7" s="821"/>
      <c r="AE7" s="822"/>
      <c r="AF7" s="823">
        <v>256</v>
      </c>
      <c r="AG7" s="824"/>
      <c r="AH7" s="824"/>
      <c r="AI7" s="824"/>
      <c r="AJ7" s="825"/>
      <c r="AK7" s="862">
        <v>889</v>
      </c>
      <c r="AL7" s="863"/>
      <c r="AM7" s="863"/>
      <c r="AN7" s="863"/>
      <c r="AO7" s="863"/>
      <c r="AP7" s="863">
        <v>4754</v>
      </c>
      <c r="AQ7" s="863"/>
      <c r="AR7" s="863"/>
      <c r="AS7" s="863"/>
      <c r="AT7" s="863"/>
      <c r="AU7" s="864"/>
      <c r="AV7" s="864"/>
      <c r="AW7" s="864"/>
      <c r="AX7" s="864"/>
      <c r="AY7" s="865"/>
      <c r="AZ7" s="248"/>
      <c r="BA7" s="248"/>
      <c r="BB7" s="248"/>
      <c r="BC7" s="248"/>
      <c r="BD7" s="248"/>
      <c r="BE7" s="249"/>
      <c r="BF7" s="249"/>
      <c r="BG7" s="249"/>
      <c r="BH7" s="249"/>
      <c r="BI7" s="249"/>
      <c r="BJ7" s="249"/>
      <c r="BK7" s="249"/>
      <c r="BL7" s="249"/>
      <c r="BM7" s="249"/>
      <c r="BN7" s="249"/>
      <c r="BO7" s="249"/>
      <c r="BP7" s="249"/>
      <c r="BQ7" s="255">
        <v>1</v>
      </c>
      <c r="BR7" s="256"/>
      <c r="BS7" s="866" t="s">
        <v>590</v>
      </c>
      <c r="BT7" s="867"/>
      <c r="BU7" s="867"/>
      <c r="BV7" s="867"/>
      <c r="BW7" s="867"/>
      <c r="BX7" s="867"/>
      <c r="BY7" s="867"/>
      <c r="BZ7" s="867"/>
      <c r="CA7" s="867"/>
      <c r="CB7" s="867"/>
      <c r="CC7" s="867"/>
      <c r="CD7" s="867"/>
      <c r="CE7" s="867"/>
      <c r="CF7" s="867"/>
      <c r="CG7" s="868"/>
      <c r="CH7" s="858">
        <v>-1</v>
      </c>
      <c r="CI7" s="859"/>
      <c r="CJ7" s="859"/>
      <c r="CK7" s="859"/>
      <c r="CL7" s="860"/>
      <c r="CM7" s="858">
        <v>4</v>
      </c>
      <c r="CN7" s="859"/>
      <c r="CO7" s="859"/>
      <c r="CP7" s="859"/>
      <c r="CQ7" s="860"/>
      <c r="CR7" s="858">
        <v>5</v>
      </c>
      <c r="CS7" s="859"/>
      <c r="CT7" s="859"/>
      <c r="CU7" s="859"/>
      <c r="CV7" s="860"/>
      <c r="CW7" s="861" t="s">
        <v>589</v>
      </c>
      <c r="CX7" s="859"/>
      <c r="CY7" s="859"/>
      <c r="CZ7" s="859"/>
      <c r="DA7" s="860"/>
      <c r="DB7" s="858">
        <v>1116</v>
      </c>
      <c r="DC7" s="859"/>
      <c r="DD7" s="859"/>
      <c r="DE7" s="859"/>
      <c r="DF7" s="860"/>
      <c r="DG7" s="858">
        <v>1920</v>
      </c>
      <c r="DH7" s="859"/>
      <c r="DI7" s="859"/>
      <c r="DJ7" s="859"/>
      <c r="DK7" s="860"/>
      <c r="DL7" s="858"/>
      <c r="DM7" s="859"/>
      <c r="DN7" s="859"/>
      <c r="DO7" s="859"/>
      <c r="DP7" s="860"/>
      <c r="DQ7" s="858"/>
      <c r="DR7" s="859"/>
      <c r="DS7" s="859"/>
      <c r="DT7" s="859"/>
      <c r="DU7" s="860"/>
      <c r="DV7" s="838"/>
      <c r="DW7" s="839"/>
      <c r="DX7" s="839"/>
      <c r="DY7" s="839"/>
      <c r="DZ7" s="840"/>
      <c r="EA7" s="250"/>
    </row>
    <row r="8" spans="1:131" s="251" customFormat="1" ht="26.25" customHeight="1" x14ac:dyDescent="0.15">
      <c r="A8" s="257">
        <v>2</v>
      </c>
      <c r="B8" s="841" t="s">
        <v>388</v>
      </c>
      <c r="C8" s="842"/>
      <c r="D8" s="842"/>
      <c r="E8" s="842"/>
      <c r="F8" s="842"/>
      <c r="G8" s="842"/>
      <c r="H8" s="842"/>
      <c r="I8" s="842"/>
      <c r="J8" s="842"/>
      <c r="K8" s="842"/>
      <c r="L8" s="842"/>
      <c r="M8" s="842"/>
      <c r="N8" s="842"/>
      <c r="O8" s="842"/>
      <c r="P8" s="843"/>
      <c r="Q8" s="844">
        <v>3</v>
      </c>
      <c r="R8" s="845"/>
      <c r="S8" s="845"/>
      <c r="T8" s="845"/>
      <c r="U8" s="845"/>
      <c r="V8" s="845">
        <v>8</v>
      </c>
      <c r="W8" s="845"/>
      <c r="X8" s="845"/>
      <c r="Y8" s="845"/>
      <c r="Z8" s="845"/>
      <c r="AA8" s="845">
        <v>-5</v>
      </c>
      <c r="AB8" s="845"/>
      <c r="AC8" s="845"/>
      <c r="AD8" s="845"/>
      <c r="AE8" s="846"/>
      <c r="AF8" s="847">
        <v>-5</v>
      </c>
      <c r="AG8" s="848"/>
      <c r="AH8" s="848"/>
      <c r="AI8" s="848"/>
      <c r="AJ8" s="849"/>
      <c r="AK8" s="850" t="s">
        <v>589</v>
      </c>
      <c r="AL8" s="851"/>
      <c r="AM8" s="851"/>
      <c r="AN8" s="851"/>
      <c r="AO8" s="851"/>
      <c r="AP8" s="852" t="s">
        <v>589</v>
      </c>
      <c r="AQ8" s="851"/>
      <c r="AR8" s="851"/>
      <c r="AS8" s="851"/>
      <c r="AT8" s="851"/>
      <c r="AU8" s="853"/>
      <c r="AV8" s="853"/>
      <c r="AW8" s="853"/>
      <c r="AX8" s="853"/>
      <c r="AY8" s="854"/>
      <c r="AZ8" s="248"/>
      <c r="BA8" s="248"/>
      <c r="BB8" s="248"/>
      <c r="BC8" s="248"/>
      <c r="BD8" s="248"/>
      <c r="BE8" s="249"/>
      <c r="BF8" s="249"/>
      <c r="BG8" s="249"/>
      <c r="BH8" s="249"/>
      <c r="BI8" s="249"/>
      <c r="BJ8" s="249"/>
      <c r="BK8" s="249"/>
      <c r="BL8" s="249"/>
      <c r="BM8" s="249"/>
      <c r="BN8" s="249"/>
      <c r="BO8" s="249"/>
      <c r="BP8" s="249"/>
      <c r="BQ8" s="258">
        <v>2</v>
      </c>
      <c r="BR8" s="259"/>
      <c r="BS8" s="855"/>
      <c r="BT8" s="856"/>
      <c r="BU8" s="856"/>
      <c r="BV8" s="856"/>
      <c r="BW8" s="856"/>
      <c r="BX8" s="856"/>
      <c r="BY8" s="856"/>
      <c r="BZ8" s="856"/>
      <c r="CA8" s="856"/>
      <c r="CB8" s="856"/>
      <c r="CC8" s="856"/>
      <c r="CD8" s="856"/>
      <c r="CE8" s="856"/>
      <c r="CF8" s="856"/>
      <c r="CG8" s="857"/>
      <c r="CH8" s="869"/>
      <c r="CI8" s="870"/>
      <c r="CJ8" s="870"/>
      <c r="CK8" s="870"/>
      <c r="CL8" s="871"/>
      <c r="CM8" s="869"/>
      <c r="CN8" s="870"/>
      <c r="CO8" s="870"/>
      <c r="CP8" s="870"/>
      <c r="CQ8" s="871"/>
      <c r="CR8" s="869"/>
      <c r="CS8" s="870"/>
      <c r="CT8" s="870"/>
      <c r="CU8" s="870"/>
      <c r="CV8" s="871"/>
      <c r="CW8" s="869"/>
      <c r="CX8" s="870"/>
      <c r="CY8" s="870"/>
      <c r="CZ8" s="870"/>
      <c r="DA8" s="871"/>
      <c r="DB8" s="869"/>
      <c r="DC8" s="870"/>
      <c r="DD8" s="870"/>
      <c r="DE8" s="870"/>
      <c r="DF8" s="871"/>
      <c r="DG8" s="869"/>
      <c r="DH8" s="870"/>
      <c r="DI8" s="870"/>
      <c r="DJ8" s="870"/>
      <c r="DK8" s="871"/>
      <c r="DL8" s="869"/>
      <c r="DM8" s="870"/>
      <c r="DN8" s="870"/>
      <c r="DO8" s="870"/>
      <c r="DP8" s="871"/>
      <c r="DQ8" s="869"/>
      <c r="DR8" s="870"/>
      <c r="DS8" s="870"/>
      <c r="DT8" s="870"/>
      <c r="DU8" s="871"/>
      <c r="DV8" s="872"/>
      <c r="DW8" s="873"/>
      <c r="DX8" s="873"/>
      <c r="DY8" s="873"/>
      <c r="DZ8" s="874"/>
      <c r="EA8" s="250"/>
    </row>
    <row r="9" spans="1:131" s="251" customFormat="1" ht="26.25" customHeight="1" x14ac:dyDescent="0.15">
      <c r="A9" s="257">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75"/>
      <c r="AL9" s="851"/>
      <c r="AM9" s="851"/>
      <c r="AN9" s="851"/>
      <c r="AO9" s="851"/>
      <c r="AP9" s="851"/>
      <c r="AQ9" s="851"/>
      <c r="AR9" s="851"/>
      <c r="AS9" s="851"/>
      <c r="AT9" s="851"/>
      <c r="AU9" s="853"/>
      <c r="AV9" s="853"/>
      <c r="AW9" s="853"/>
      <c r="AX9" s="853"/>
      <c r="AY9" s="854"/>
      <c r="AZ9" s="248"/>
      <c r="BA9" s="248"/>
      <c r="BB9" s="248"/>
      <c r="BC9" s="248"/>
      <c r="BD9" s="248"/>
      <c r="BE9" s="249"/>
      <c r="BF9" s="249"/>
      <c r="BG9" s="249"/>
      <c r="BH9" s="249"/>
      <c r="BI9" s="249"/>
      <c r="BJ9" s="249"/>
      <c r="BK9" s="249"/>
      <c r="BL9" s="249"/>
      <c r="BM9" s="249"/>
      <c r="BN9" s="249"/>
      <c r="BO9" s="249"/>
      <c r="BP9" s="249"/>
      <c r="BQ9" s="258">
        <v>3</v>
      </c>
      <c r="BR9" s="259"/>
      <c r="BS9" s="855"/>
      <c r="BT9" s="856"/>
      <c r="BU9" s="856"/>
      <c r="BV9" s="856"/>
      <c r="BW9" s="856"/>
      <c r="BX9" s="856"/>
      <c r="BY9" s="856"/>
      <c r="BZ9" s="856"/>
      <c r="CA9" s="856"/>
      <c r="CB9" s="856"/>
      <c r="CC9" s="856"/>
      <c r="CD9" s="856"/>
      <c r="CE9" s="856"/>
      <c r="CF9" s="856"/>
      <c r="CG9" s="857"/>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0"/>
    </row>
    <row r="10" spans="1:131" s="251" customFormat="1" ht="26.25" customHeight="1" x14ac:dyDescent="0.15">
      <c r="A10" s="257">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75"/>
      <c r="AL10" s="851"/>
      <c r="AM10" s="851"/>
      <c r="AN10" s="851"/>
      <c r="AO10" s="851"/>
      <c r="AP10" s="851"/>
      <c r="AQ10" s="851"/>
      <c r="AR10" s="851"/>
      <c r="AS10" s="851"/>
      <c r="AT10" s="851"/>
      <c r="AU10" s="853"/>
      <c r="AV10" s="853"/>
      <c r="AW10" s="853"/>
      <c r="AX10" s="853"/>
      <c r="AY10" s="854"/>
      <c r="AZ10" s="248"/>
      <c r="BA10" s="248"/>
      <c r="BB10" s="248"/>
      <c r="BC10" s="248"/>
      <c r="BD10" s="248"/>
      <c r="BE10" s="249"/>
      <c r="BF10" s="249"/>
      <c r="BG10" s="249"/>
      <c r="BH10" s="249"/>
      <c r="BI10" s="249"/>
      <c r="BJ10" s="249"/>
      <c r="BK10" s="249"/>
      <c r="BL10" s="249"/>
      <c r="BM10" s="249"/>
      <c r="BN10" s="249"/>
      <c r="BO10" s="249"/>
      <c r="BP10" s="249"/>
      <c r="BQ10" s="258">
        <v>4</v>
      </c>
      <c r="BR10" s="259"/>
      <c r="BS10" s="855"/>
      <c r="BT10" s="856"/>
      <c r="BU10" s="856"/>
      <c r="BV10" s="856"/>
      <c r="BW10" s="856"/>
      <c r="BX10" s="856"/>
      <c r="BY10" s="856"/>
      <c r="BZ10" s="856"/>
      <c r="CA10" s="856"/>
      <c r="CB10" s="856"/>
      <c r="CC10" s="856"/>
      <c r="CD10" s="856"/>
      <c r="CE10" s="856"/>
      <c r="CF10" s="856"/>
      <c r="CG10" s="857"/>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0"/>
    </row>
    <row r="11" spans="1:131" s="251" customFormat="1" ht="26.25" customHeight="1" x14ac:dyDescent="0.15">
      <c r="A11" s="257">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75"/>
      <c r="AL11" s="851"/>
      <c r="AM11" s="851"/>
      <c r="AN11" s="851"/>
      <c r="AO11" s="851"/>
      <c r="AP11" s="851"/>
      <c r="AQ11" s="851"/>
      <c r="AR11" s="851"/>
      <c r="AS11" s="851"/>
      <c r="AT11" s="851"/>
      <c r="AU11" s="853"/>
      <c r="AV11" s="853"/>
      <c r="AW11" s="853"/>
      <c r="AX11" s="853"/>
      <c r="AY11" s="854"/>
      <c r="AZ11" s="248"/>
      <c r="BA11" s="248"/>
      <c r="BB11" s="248"/>
      <c r="BC11" s="248"/>
      <c r="BD11" s="248"/>
      <c r="BE11" s="249"/>
      <c r="BF11" s="249"/>
      <c r="BG11" s="249"/>
      <c r="BH11" s="249"/>
      <c r="BI11" s="249"/>
      <c r="BJ11" s="249"/>
      <c r="BK11" s="249"/>
      <c r="BL11" s="249"/>
      <c r="BM11" s="249"/>
      <c r="BN11" s="249"/>
      <c r="BO11" s="249"/>
      <c r="BP11" s="249"/>
      <c r="BQ11" s="258">
        <v>5</v>
      </c>
      <c r="BR11" s="259"/>
      <c r="BS11" s="855"/>
      <c r="BT11" s="856"/>
      <c r="BU11" s="856"/>
      <c r="BV11" s="856"/>
      <c r="BW11" s="856"/>
      <c r="BX11" s="856"/>
      <c r="BY11" s="856"/>
      <c r="BZ11" s="856"/>
      <c r="CA11" s="856"/>
      <c r="CB11" s="856"/>
      <c r="CC11" s="856"/>
      <c r="CD11" s="856"/>
      <c r="CE11" s="856"/>
      <c r="CF11" s="856"/>
      <c r="CG11" s="857"/>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0"/>
    </row>
    <row r="12" spans="1:131" s="251" customFormat="1" ht="26.25" customHeight="1" x14ac:dyDescent="0.15">
      <c r="A12" s="257">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75"/>
      <c r="AL12" s="851"/>
      <c r="AM12" s="851"/>
      <c r="AN12" s="851"/>
      <c r="AO12" s="851"/>
      <c r="AP12" s="851"/>
      <c r="AQ12" s="851"/>
      <c r="AR12" s="851"/>
      <c r="AS12" s="851"/>
      <c r="AT12" s="851"/>
      <c r="AU12" s="853"/>
      <c r="AV12" s="853"/>
      <c r="AW12" s="853"/>
      <c r="AX12" s="853"/>
      <c r="AY12" s="854"/>
      <c r="AZ12" s="248"/>
      <c r="BA12" s="248"/>
      <c r="BB12" s="248"/>
      <c r="BC12" s="248"/>
      <c r="BD12" s="248"/>
      <c r="BE12" s="249"/>
      <c r="BF12" s="249"/>
      <c r="BG12" s="249"/>
      <c r="BH12" s="249"/>
      <c r="BI12" s="249"/>
      <c r="BJ12" s="249"/>
      <c r="BK12" s="249"/>
      <c r="BL12" s="249"/>
      <c r="BM12" s="249"/>
      <c r="BN12" s="249"/>
      <c r="BO12" s="249"/>
      <c r="BP12" s="249"/>
      <c r="BQ12" s="258">
        <v>6</v>
      </c>
      <c r="BR12" s="259"/>
      <c r="BS12" s="855"/>
      <c r="BT12" s="856"/>
      <c r="BU12" s="856"/>
      <c r="BV12" s="856"/>
      <c r="BW12" s="856"/>
      <c r="BX12" s="856"/>
      <c r="BY12" s="856"/>
      <c r="BZ12" s="856"/>
      <c r="CA12" s="856"/>
      <c r="CB12" s="856"/>
      <c r="CC12" s="856"/>
      <c r="CD12" s="856"/>
      <c r="CE12" s="856"/>
      <c r="CF12" s="856"/>
      <c r="CG12" s="857"/>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0"/>
    </row>
    <row r="13" spans="1:131" s="251" customFormat="1" ht="26.25" customHeight="1" x14ac:dyDescent="0.15">
      <c r="A13" s="257">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75"/>
      <c r="AL13" s="851"/>
      <c r="AM13" s="851"/>
      <c r="AN13" s="851"/>
      <c r="AO13" s="851"/>
      <c r="AP13" s="851"/>
      <c r="AQ13" s="851"/>
      <c r="AR13" s="851"/>
      <c r="AS13" s="851"/>
      <c r="AT13" s="851"/>
      <c r="AU13" s="853"/>
      <c r="AV13" s="853"/>
      <c r="AW13" s="853"/>
      <c r="AX13" s="853"/>
      <c r="AY13" s="854"/>
      <c r="AZ13" s="248"/>
      <c r="BA13" s="248"/>
      <c r="BB13" s="248"/>
      <c r="BC13" s="248"/>
      <c r="BD13" s="248"/>
      <c r="BE13" s="249"/>
      <c r="BF13" s="249"/>
      <c r="BG13" s="249"/>
      <c r="BH13" s="249"/>
      <c r="BI13" s="249"/>
      <c r="BJ13" s="249"/>
      <c r="BK13" s="249"/>
      <c r="BL13" s="249"/>
      <c r="BM13" s="249"/>
      <c r="BN13" s="249"/>
      <c r="BO13" s="249"/>
      <c r="BP13" s="249"/>
      <c r="BQ13" s="258">
        <v>7</v>
      </c>
      <c r="BR13" s="259"/>
      <c r="BS13" s="855"/>
      <c r="BT13" s="856"/>
      <c r="BU13" s="856"/>
      <c r="BV13" s="856"/>
      <c r="BW13" s="856"/>
      <c r="BX13" s="856"/>
      <c r="BY13" s="856"/>
      <c r="BZ13" s="856"/>
      <c r="CA13" s="856"/>
      <c r="CB13" s="856"/>
      <c r="CC13" s="856"/>
      <c r="CD13" s="856"/>
      <c r="CE13" s="856"/>
      <c r="CF13" s="856"/>
      <c r="CG13" s="857"/>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0"/>
    </row>
    <row r="14" spans="1:131" s="251" customFormat="1" ht="26.25" customHeight="1" x14ac:dyDescent="0.15">
      <c r="A14" s="257">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75"/>
      <c r="AL14" s="851"/>
      <c r="AM14" s="851"/>
      <c r="AN14" s="851"/>
      <c r="AO14" s="851"/>
      <c r="AP14" s="851"/>
      <c r="AQ14" s="851"/>
      <c r="AR14" s="851"/>
      <c r="AS14" s="851"/>
      <c r="AT14" s="851"/>
      <c r="AU14" s="853"/>
      <c r="AV14" s="853"/>
      <c r="AW14" s="853"/>
      <c r="AX14" s="853"/>
      <c r="AY14" s="854"/>
      <c r="AZ14" s="248"/>
      <c r="BA14" s="248"/>
      <c r="BB14" s="248"/>
      <c r="BC14" s="248"/>
      <c r="BD14" s="248"/>
      <c r="BE14" s="249"/>
      <c r="BF14" s="249"/>
      <c r="BG14" s="249"/>
      <c r="BH14" s="249"/>
      <c r="BI14" s="249"/>
      <c r="BJ14" s="249"/>
      <c r="BK14" s="249"/>
      <c r="BL14" s="249"/>
      <c r="BM14" s="249"/>
      <c r="BN14" s="249"/>
      <c r="BO14" s="249"/>
      <c r="BP14" s="249"/>
      <c r="BQ14" s="258">
        <v>8</v>
      </c>
      <c r="BR14" s="259"/>
      <c r="BS14" s="855"/>
      <c r="BT14" s="856"/>
      <c r="BU14" s="856"/>
      <c r="BV14" s="856"/>
      <c r="BW14" s="856"/>
      <c r="BX14" s="856"/>
      <c r="BY14" s="856"/>
      <c r="BZ14" s="856"/>
      <c r="CA14" s="856"/>
      <c r="CB14" s="856"/>
      <c r="CC14" s="856"/>
      <c r="CD14" s="856"/>
      <c r="CE14" s="856"/>
      <c r="CF14" s="856"/>
      <c r="CG14" s="857"/>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0"/>
    </row>
    <row r="15" spans="1:131" s="251" customFormat="1" ht="26.25" customHeight="1" x14ac:dyDescent="0.15">
      <c r="A15" s="257">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75"/>
      <c r="AL15" s="851"/>
      <c r="AM15" s="851"/>
      <c r="AN15" s="851"/>
      <c r="AO15" s="851"/>
      <c r="AP15" s="851"/>
      <c r="AQ15" s="851"/>
      <c r="AR15" s="851"/>
      <c r="AS15" s="851"/>
      <c r="AT15" s="851"/>
      <c r="AU15" s="853"/>
      <c r="AV15" s="853"/>
      <c r="AW15" s="853"/>
      <c r="AX15" s="853"/>
      <c r="AY15" s="854"/>
      <c r="AZ15" s="248"/>
      <c r="BA15" s="248"/>
      <c r="BB15" s="248"/>
      <c r="BC15" s="248"/>
      <c r="BD15" s="248"/>
      <c r="BE15" s="249"/>
      <c r="BF15" s="249"/>
      <c r="BG15" s="249"/>
      <c r="BH15" s="249"/>
      <c r="BI15" s="249"/>
      <c r="BJ15" s="249"/>
      <c r="BK15" s="249"/>
      <c r="BL15" s="249"/>
      <c r="BM15" s="249"/>
      <c r="BN15" s="249"/>
      <c r="BO15" s="249"/>
      <c r="BP15" s="249"/>
      <c r="BQ15" s="258">
        <v>9</v>
      </c>
      <c r="BR15" s="259"/>
      <c r="BS15" s="855"/>
      <c r="BT15" s="856"/>
      <c r="BU15" s="856"/>
      <c r="BV15" s="856"/>
      <c r="BW15" s="856"/>
      <c r="BX15" s="856"/>
      <c r="BY15" s="856"/>
      <c r="BZ15" s="856"/>
      <c r="CA15" s="856"/>
      <c r="CB15" s="856"/>
      <c r="CC15" s="856"/>
      <c r="CD15" s="856"/>
      <c r="CE15" s="856"/>
      <c r="CF15" s="856"/>
      <c r="CG15" s="857"/>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0"/>
    </row>
    <row r="16" spans="1:131" s="251" customFormat="1" ht="26.25" customHeight="1" x14ac:dyDescent="0.15">
      <c r="A16" s="257">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75"/>
      <c r="AL16" s="851"/>
      <c r="AM16" s="851"/>
      <c r="AN16" s="851"/>
      <c r="AO16" s="851"/>
      <c r="AP16" s="851"/>
      <c r="AQ16" s="851"/>
      <c r="AR16" s="851"/>
      <c r="AS16" s="851"/>
      <c r="AT16" s="851"/>
      <c r="AU16" s="853"/>
      <c r="AV16" s="853"/>
      <c r="AW16" s="853"/>
      <c r="AX16" s="853"/>
      <c r="AY16" s="854"/>
      <c r="AZ16" s="248"/>
      <c r="BA16" s="248"/>
      <c r="BB16" s="248"/>
      <c r="BC16" s="248"/>
      <c r="BD16" s="248"/>
      <c r="BE16" s="249"/>
      <c r="BF16" s="249"/>
      <c r="BG16" s="249"/>
      <c r="BH16" s="249"/>
      <c r="BI16" s="249"/>
      <c r="BJ16" s="249"/>
      <c r="BK16" s="249"/>
      <c r="BL16" s="249"/>
      <c r="BM16" s="249"/>
      <c r="BN16" s="249"/>
      <c r="BO16" s="249"/>
      <c r="BP16" s="249"/>
      <c r="BQ16" s="258">
        <v>10</v>
      </c>
      <c r="BR16" s="259"/>
      <c r="BS16" s="855"/>
      <c r="BT16" s="856"/>
      <c r="BU16" s="856"/>
      <c r="BV16" s="856"/>
      <c r="BW16" s="856"/>
      <c r="BX16" s="856"/>
      <c r="BY16" s="856"/>
      <c r="BZ16" s="856"/>
      <c r="CA16" s="856"/>
      <c r="CB16" s="856"/>
      <c r="CC16" s="856"/>
      <c r="CD16" s="856"/>
      <c r="CE16" s="856"/>
      <c r="CF16" s="856"/>
      <c r="CG16" s="857"/>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0"/>
    </row>
    <row r="17" spans="1:131" s="251" customFormat="1" ht="26.25" customHeight="1" x14ac:dyDescent="0.15">
      <c r="A17" s="257">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75"/>
      <c r="AL17" s="851"/>
      <c r="AM17" s="851"/>
      <c r="AN17" s="851"/>
      <c r="AO17" s="851"/>
      <c r="AP17" s="851"/>
      <c r="AQ17" s="851"/>
      <c r="AR17" s="851"/>
      <c r="AS17" s="851"/>
      <c r="AT17" s="851"/>
      <c r="AU17" s="853"/>
      <c r="AV17" s="853"/>
      <c r="AW17" s="853"/>
      <c r="AX17" s="853"/>
      <c r="AY17" s="854"/>
      <c r="AZ17" s="248"/>
      <c r="BA17" s="248"/>
      <c r="BB17" s="248"/>
      <c r="BC17" s="248"/>
      <c r="BD17" s="248"/>
      <c r="BE17" s="249"/>
      <c r="BF17" s="249"/>
      <c r="BG17" s="249"/>
      <c r="BH17" s="249"/>
      <c r="BI17" s="249"/>
      <c r="BJ17" s="249"/>
      <c r="BK17" s="249"/>
      <c r="BL17" s="249"/>
      <c r="BM17" s="249"/>
      <c r="BN17" s="249"/>
      <c r="BO17" s="249"/>
      <c r="BP17" s="249"/>
      <c r="BQ17" s="258">
        <v>11</v>
      </c>
      <c r="BR17" s="259"/>
      <c r="BS17" s="855"/>
      <c r="BT17" s="856"/>
      <c r="BU17" s="856"/>
      <c r="BV17" s="856"/>
      <c r="BW17" s="856"/>
      <c r="BX17" s="856"/>
      <c r="BY17" s="856"/>
      <c r="BZ17" s="856"/>
      <c r="CA17" s="856"/>
      <c r="CB17" s="856"/>
      <c r="CC17" s="856"/>
      <c r="CD17" s="856"/>
      <c r="CE17" s="856"/>
      <c r="CF17" s="856"/>
      <c r="CG17" s="857"/>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0"/>
    </row>
    <row r="18" spans="1:131" s="251" customFormat="1" ht="26.25" customHeight="1" x14ac:dyDescent="0.15">
      <c r="A18" s="257">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75"/>
      <c r="AL18" s="851"/>
      <c r="AM18" s="851"/>
      <c r="AN18" s="851"/>
      <c r="AO18" s="851"/>
      <c r="AP18" s="851"/>
      <c r="AQ18" s="851"/>
      <c r="AR18" s="851"/>
      <c r="AS18" s="851"/>
      <c r="AT18" s="851"/>
      <c r="AU18" s="853"/>
      <c r="AV18" s="853"/>
      <c r="AW18" s="853"/>
      <c r="AX18" s="853"/>
      <c r="AY18" s="854"/>
      <c r="AZ18" s="248"/>
      <c r="BA18" s="248"/>
      <c r="BB18" s="248"/>
      <c r="BC18" s="248"/>
      <c r="BD18" s="248"/>
      <c r="BE18" s="249"/>
      <c r="BF18" s="249"/>
      <c r="BG18" s="249"/>
      <c r="BH18" s="249"/>
      <c r="BI18" s="249"/>
      <c r="BJ18" s="249"/>
      <c r="BK18" s="249"/>
      <c r="BL18" s="249"/>
      <c r="BM18" s="249"/>
      <c r="BN18" s="249"/>
      <c r="BO18" s="249"/>
      <c r="BP18" s="249"/>
      <c r="BQ18" s="258">
        <v>12</v>
      </c>
      <c r="BR18" s="259"/>
      <c r="BS18" s="855"/>
      <c r="BT18" s="856"/>
      <c r="BU18" s="856"/>
      <c r="BV18" s="856"/>
      <c r="BW18" s="856"/>
      <c r="BX18" s="856"/>
      <c r="BY18" s="856"/>
      <c r="BZ18" s="856"/>
      <c r="CA18" s="856"/>
      <c r="CB18" s="856"/>
      <c r="CC18" s="856"/>
      <c r="CD18" s="856"/>
      <c r="CE18" s="856"/>
      <c r="CF18" s="856"/>
      <c r="CG18" s="857"/>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0"/>
    </row>
    <row r="19" spans="1:131" s="251" customFormat="1" ht="26.25" customHeight="1" x14ac:dyDescent="0.15">
      <c r="A19" s="257">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75"/>
      <c r="AL19" s="851"/>
      <c r="AM19" s="851"/>
      <c r="AN19" s="851"/>
      <c r="AO19" s="851"/>
      <c r="AP19" s="851"/>
      <c r="AQ19" s="851"/>
      <c r="AR19" s="851"/>
      <c r="AS19" s="851"/>
      <c r="AT19" s="851"/>
      <c r="AU19" s="853"/>
      <c r="AV19" s="853"/>
      <c r="AW19" s="853"/>
      <c r="AX19" s="853"/>
      <c r="AY19" s="854"/>
      <c r="AZ19" s="248"/>
      <c r="BA19" s="248"/>
      <c r="BB19" s="248"/>
      <c r="BC19" s="248"/>
      <c r="BD19" s="248"/>
      <c r="BE19" s="249"/>
      <c r="BF19" s="249"/>
      <c r="BG19" s="249"/>
      <c r="BH19" s="249"/>
      <c r="BI19" s="249"/>
      <c r="BJ19" s="249"/>
      <c r="BK19" s="249"/>
      <c r="BL19" s="249"/>
      <c r="BM19" s="249"/>
      <c r="BN19" s="249"/>
      <c r="BO19" s="249"/>
      <c r="BP19" s="249"/>
      <c r="BQ19" s="258">
        <v>13</v>
      </c>
      <c r="BR19" s="259"/>
      <c r="BS19" s="855"/>
      <c r="BT19" s="856"/>
      <c r="BU19" s="856"/>
      <c r="BV19" s="856"/>
      <c r="BW19" s="856"/>
      <c r="BX19" s="856"/>
      <c r="BY19" s="856"/>
      <c r="BZ19" s="856"/>
      <c r="CA19" s="856"/>
      <c r="CB19" s="856"/>
      <c r="CC19" s="856"/>
      <c r="CD19" s="856"/>
      <c r="CE19" s="856"/>
      <c r="CF19" s="856"/>
      <c r="CG19" s="857"/>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0"/>
    </row>
    <row r="20" spans="1:131" s="251" customFormat="1" ht="26.25" customHeight="1" x14ac:dyDescent="0.15">
      <c r="A20" s="257">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75"/>
      <c r="AL20" s="851"/>
      <c r="AM20" s="851"/>
      <c r="AN20" s="851"/>
      <c r="AO20" s="851"/>
      <c r="AP20" s="851"/>
      <c r="AQ20" s="851"/>
      <c r="AR20" s="851"/>
      <c r="AS20" s="851"/>
      <c r="AT20" s="851"/>
      <c r="AU20" s="853"/>
      <c r="AV20" s="853"/>
      <c r="AW20" s="853"/>
      <c r="AX20" s="853"/>
      <c r="AY20" s="854"/>
      <c r="AZ20" s="248"/>
      <c r="BA20" s="248"/>
      <c r="BB20" s="248"/>
      <c r="BC20" s="248"/>
      <c r="BD20" s="248"/>
      <c r="BE20" s="249"/>
      <c r="BF20" s="249"/>
      <c r="BG20" s="249"/>
      <c r="BH20" s="249"/>
      <c r="BI20" s="249"/>
      <c r="BJ20" s="249"/>
      <c r="BK20" s="249"/>
      <c r="BL20" s="249"/>
      <c r="BM20" s="249"/>
      <c r="BN20" s="249"/>
      <c r="BO20" s="249"/>
      <c r="BP20" s="249"/>
      <c r="BQ20" s="258">
        <v>14</v>
      </c>
      <c r="BR20" s="259"/>
      <c r="BS20" s="855"/>
      <c r="BT20" s="856"/>
      <c r="BU20" s="856"/>
      <c r="BV20" s="856"/>
      <c r="BW20" s="856"/>
      <c r="BX20" s="856"/>
      <c r="BY20" s="856"/>
      <c r="BZ20" s="856"/>
      <c r="CA20" s="856"/>
      <c r="CB20" s="856"/>
      <c r="CC20" s="856"/>
      <c r="CD20" s="856"/>
      <c r="CE20" s="856"/>
      <c r="CF20" s="856"/>
      <c r="CG20" s="857"/>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0"/>
    </row>
    <row r="21" spans="1:131" s="251" customFormat="1" ht="26.25" customHeight="1" thickBot="1" x14ac:dyDescent="0.2">
      <c r="A21" s="257">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75"/>
      <c r="AL21" s="851"/>
      <c r="AM21" s="851"/>
      <c r="AN21" s="851"/>
      <c r="AO21" s="851"/>
      <c r="AP21" s="851"/>
      <c r="AQ21" s="851"/>
      <c r="AR21" s="851"/>
      <c r="AS21" s="851"/>
      <c r="AT21" s="851"/>
      <c r="AU21" s="853"/>
      <c r="AV21" s="853"/>
      <c r="AW21" s="853"/>
      <c r="AX21" s="853"/>
      <c r="AY21" s="854"/>
      <c r="AZ21" s="248"/>
      <c r="BA21" s="248"/>
      <c r="BB21" s="248"/>
      <c r="BC21" s="248"/>
      <c r="BD21" s="248"/>
      <c r="BE21" s="249"/>
      <c r="BF21" s="249"/>
      <c r="BG21" s="249"/>
      <c r="BH21" s="249"/>
      <c r="BI21" s="249"/>
      <c r="BJ21" s="249"/>
      <c r="BK21" s="249"/>
      <c r="BL21" s="249"/>
      <c r="BM21" s="249"/>
      <c r="BN21" s="249"/>
      <c r="BO21" s="249"/>
      <c r="BP21" s="249"/>
      <c r="BQ21" s="258">
        <v>15</v>
      </c>
      <c r="BR21" s="259"/>
      <c r="BS21" s="855"/>
      <c r="BT21" s="856"/>
      <c r="BU21" s="856"/>
      <c r="BV21" s="856"/>
      <c r="BW21" s="856"/>
      <c r="BX21" s="856"/>
      <c r="BY21" s="856"/>
      <c r="BZ21" s="856"/>
      <c r="CA21" s="856"/>
      <c r="CB21" s="856"/>
      <c r="CC21" s="856"/>
      <c r="CD21" s="856"/>
      <c r="CE21" s="856"/>
      <c r="CF21" s="856"/>
      <c r="CG21" s="857"/>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0"/>
    </row>
    <row r="22" spans="1:131" s="251" customFormat="1" ht="26.25" customHeight="1" x14ac:dyDescent="0.15">
      <c r="A22" s="257">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389</v>
      </c>
      <c r="BA22" s="895"/>
      <c r="BB22" s="895"/>
      <c r="BC22" s="895"/>
      <c r="BD22" s="896"/>
      <c r="BE22" s="249"/>
      <c r="BF22" s="249"/>
      <c r="BG22" s="249"/>
      <c r="BH22" s="249"/>
      <c r="BI22" s="249"/>
      <c r="BJ22" s="249"/>
      <c r="BK22" s="249"/>
      <c r="BL22" s="249"/>
      <c r="BM22" s="249"/>
      <c r="BN22" s="249"/>
      <c r="BO22" s="249"/>
      <c r="BP22" s="249"/>
      <c r="BQ22" s="258">
        <v>16</v>
      </c>
      <c r="BR22" s="259"/>
      <c r="BS22" s="855"/>
      <c r="BT22" s="856"/>
      <c r="BU22" s="856"/>
      <c r="BV22" s="856"/>
      <c r="BW22" s="856"/>
      <c r="BX22" s="856"/>
      <c r="BY22" s="856"/>
      <c r="BZ22" s="856"/>
      <c r="CA22" s="856"/>
      <c r="CB22" s="856"/>
      <c r="CC22" s="856"/>
      <c r="CD22" s="856"/>
      <c r="CE22" s="856"/>
      <c r="CF22" s="856"/>
      <c r="CG22" s="857"/>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0"/>
    </row>
    <row r="23" spans="1:131" s="251" customFormat="1" ht="26.25" customHeight="1" thickBot="1" x14ac:dyDescent="0.2">
      <c r="A23" s="260" t="s">
        <v>390</v>
      </c>
      <c r="B23" s="879" t="s">
        <v>391</v>
      </c>
      <c r="C23" s="880"/>
      <c r="D23" s="880"/>
      <c r="E23" s="880"/>
      <c r="F23" s="880"/>
      <c r="G23" s="880"/>
      <c r="H23" s="880"/>
      <c r="I23" s="880"/>
      <c r="J23" s="880"/>
      <c r="K23" s="880"/>
      <c r="L23" s="880"/>
      <c r="M23" s="880"/>
      <c r="N23" s="880"/>
      <c r="O23" s="880"/>
      <c r="P23" s="881"/>
      <c r="Q23" s="882">
        <v>7233</v>
      </c>
      <c r="R23" s="883"/>
      <c r="S23" s="883"/>
      <c r="T23" s="883"/>
      <c r="U23" s="883"/>
      <c r="V23" s="883">
        <v>6928</v>
      </c>
      <c r="W23" s="883"/>
      <c r="X23" s="883"/>
      <c r="Y23" s="883"/>
      <c r="Z23" s="883"/>
      <c r="AA23" s="883">
        <v>305</v>
      </c>
      <c r="AB23" s="883"/>
      <c r="AC23" s="883"/>
      <c r="AD23" s="883"/>
      <c r="AE23" s="884"/>
      <c r="AF23" s="885">
        <v>251</v>
      </c>
      <c r="AG23" s="883"/>
      <c r="AH23" s="883"/>
      <c r="AI23" s="883"/>
      <c r="AJ23" s="886"/>
      <c r="AK23" s="887"/>
      <c r="AL23" s="888"/>
      <c r="AM23" s="888"/>
      <c r="AN23" s="888"/>
      <c r="AO23" s="888"/>
      <c r="AP23" s="883">
        <v>4754</v>
      </c>
      <c r="AQ23" s="883"/>
      <c r="AR23" s="883"/>
      <c r="AS23" s="883"/>
      <c r="AT23" s="883"/>
      <c r="AU23" s="889"/>
      <c r="AV23" s="889"/>
      <c r="AW23" s="889"/>
      <c r="AX23" s="889"/>
      <c r="AY23" s="890"/>
      <c r="AZ23" s="898" t="s">
        <v>392</v>
      </c>
      <c r="BA23" s="899"/>
      <c r="BB23" s="899"/>
      <c r="BC23" s="899"/>
      <c r="BD23" s="900"/>
      <c r="BE23" s="249"/>
      <c r="BF23" s="249"/>
      <c r="BG23" s="249"/>
      <c r="BH23" s="249"/>
      <c r="BI23" s="249"/>
      <c r="BJ23" s="249"/>
      <c r="BK23" s="249"/>
      <c r="BL23" s="249"/>
      <c r="BM23" s="249"/>
      <c r="BN23" s="249"/>
      <c r="BO23" s="249"/>
      <c r="BP23" s="249"/>
      <c r="BQ23" s="258">
        <v>17</v>
      </c>
      <c r="BR23" s="259"/>
      <c r="BS23" s="855"/>
      <c r="BT23" s="856"/>
      <c r="BU23" s="856"/>
      <c r="BV23" s="856"/>
      <c r="BW23" s="856"/>
      <c r="BX23" s="856"/>
      <c r="BY23" s="856"/>
      <c r="BZ23" s="856"/>
      <c r="CA23" s="856"/>
      <c r="CB23" s="856"/>
      <c r="CC23" s="856"/>
      <c r="CD23" s="856"/>
      <c r="CE23" s="856"/>
      <c r="CF23" s="856"/>
      <c r="CG23" s="857"/>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0"/>
    </row>
    <row r="24" spans="1:131" s="251" customFormat="1" ht="26.25" customHeight="1" x14ac:dyDescent="0.15">
      <c r="A24" s="897" t="s">
        <v>393</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48"/>
      <c r="BA24" s="248"/>
      <c r="BB24" s="248"/>
      <c r="BC24" s="248"/>
      <c r="BD24" s="248"/>
      <c r="BE24" s="249"/>
      <c r="BF24" s="249"/>
      <c r="BG24" s="249"/>
      <c r="BH24" s="249"/>
      <c r="BI24" s="249"/>
      <c r="BJ24" s="249"/>
      <c r="BK24" s="249"/>
      <c r="BL24" s="249"/>
      <c r="BM24" s="249"/>
      <c r="BN24" s="249"/>
      <c r="BO24" s="249"/>
      <c r="BP24" s="249"/>
      <c r="BQ24" s="258">
        <v>18</v>
      </c>
      <c r="BR24" s="259"/>
      <c r="BS24" s="855"/>
      <c r="BT24" s="856"/>
      <c r="BU24" s="856"/>
      <c r="BV24" s="856"/>
      <c r="BW24" s="856"/>
      <c r="BX24" s="856"/>
      <c r="BY24" s="856"/>
      <c r="BZ24" s="856"/>
      <c r="CA24" s="856"/>
      <c r="CB24" s="856"/>
      <c r="CC24" s="856"/>
      <c r="CD24" s="856"/>
      <c r="CE24" s="856"/>
      <c r="CF24" s="856"/>
      <c r="CG24" s="857"/>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0"/>
    </row>
    <row r="25" spans="1:131" s="243"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48"/>
      <c r="BK25" s="248"/>
      <c r="BL25" s="248"/>
      <c r="BM25" s="248"/>
      <c r="BN25" s="248"/>
      <c r="BO25" s="261"/>
      <c r="BP25" s="261"/>
      <c r="BQ25" s="258">
        <v>19</v>
      </c>
      <c r="BR25" s="259"/>
      <c r="BS25" s="855"/>
      <c r="BT25" s="856"/>
      <c r="BU25" s="856"/>
      <c r="BV25" s="856"/>
      <c r="BW25" s="856"/>
      <c r="BX25" s="856"/>
      <c r="BY25" s="856"/>
      <c r="BZ25" s="856"/>
      <c r="CA25" s="856"/>
      <c r="CB25" s="856"/>
      <c r="CC25" s="856"/>
      <c r="CD25" s="856"/>
      <c r="CE25" s="856"/>
      <c r="CF25" s="856"/>
      <c r="CG25" s="857"/>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2"/>
    </row>
    <row r="26" spans="1:131" s="243"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901" t="s">
        <v>398</v>
      </c>
      <c r="AG26" s="902"/>
      <c r="AH26" s="902"/>
      <c r="AI26" s="902"/>
      <c r="AJ26" s="903"/>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48"/>
      <c r="BK26" s="248"/>
      <c r="BL26" s="248"/>
      <c r="BM26" s="248"/>
      <c r="BN26" s="248"/>
      <c r="BO26" s="261"/>
      <c r="BP26" s="261"/>
      <c r="BQ26" s="258">
        <v>20</v>
      </c>
      <c r="BR26" s="259"/>
      <c r="BS26" s="855"/>
      <c r="BT26" s="856"/>
      <c r="BU26" s="856"/>
      <c r="BV26" s="856"/>
      <c r="BW26" s="856"/>
      <c r="BX26" s="856"/>
      <c r="BY26" s="856"/>
      <c r="BZ26" s="856"/>
      <c r="CA26" s="856"/>
      <c r="CB26" s="856"/>
      <c r="CC26" s="856"/>
      <c r="CD26" s="856"/>
      <c r="CE26" s="856"/>
      <c r="CF26" s="856"/>
      <c r="CG26" s="857"/>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2"/>
    </row>
    <row r="27" spans="1:131" s="243"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4"/>
      <c r="AG27" s="905"/>
      <c r="AH27" s="905"/>
      <c r="AI27" s="905"/>
      <c r="AJ27" s="906"/>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48"/>
      <c r="BK27" s="248"/>
      <c r="BL27" s="248"/>
      <c r="BM27" s="248"/>
      <c r="BN27" s="248"/>
      <c r="BO27" s="261"/>
      <c r="BP27" s="261"/>
      <c r="BQ27" s="258">
        <v>21</v>
      </c>
      <c r="BR27" s="259"/>
      <c r="BS27" s="855"/>
      <c r="BT27" s="856"/>
      <c r="BU27" s="856"/>
      <c r="BV27" s="856"/>
      <c r="BW27" s="856"/>
      <c r="BX27" s="856"/>
      <c r="BY27" s="856"/>
      <c r="BZ27" s="856"/>
      <c r="CA27" s="856"/>
      <c r="CB27" s="856"/>
      <c r="CC27" s="856"/>
      <c r="CD27" s="856"/>
      <c r="CE27" s="856"/>
      <c r="CF27" s="856"/>
      <c r="CG27" s="857"/>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2"/>
    </row>
    <row r="28" spans="1:131" s="243" customFormat="1" ht="26.25" customHeight="1" thickTop="1" x14ac:dyDescent="0.15">
      <c r="A28" s="262">
        <v>1</v>
      </c>
      <c r="B28" s="817" t="s">
        <v>403</v>
      </c>
      <c r="C28" s="818"/>
      <c r="D28" s="818"/>
      <c r="E28" s="818"/>
      <c r="F28" s="818"/>
      <c r="G28" s="818"/>
      <c r="H28" s="818"/>
      <c r="I28" s="818"/>
      <c r="J28" s="818"/>
      <c r="K28" s="818"/>
      <c r="L28" s="818"/>
      <c r="M28" s="818"/>
      <c r="N28" s="818"/>
      <c r="O28" s="818"/>
      <c r="P28" s="819"/>
      <c r="Q28" s="913">
        <v>988</v>
      </c>
      <c r="R28" s="914"/>
      <c r="S28" s="914"/>
      <c r="T28" s="914"/>
      <c r="U28" s="914"/>
      <c r="V28" s="914">
        <v>966</v>
      </c>
      <c r="W28" s="914"/>
      <c r="X28" s="914"/>
      <c r="Y28" s="914"/>
      <c r="Z28" s="914"/>
      <c r="AA28" s="914">
        <v>22</v>
      </c>
      <c r="AB28" s="914"/>
      <c r="AC28" s="914"/>
      <c r="AD28" s="914"/>
      <c r="AE28" s="915"/>
      <c r="AF28" s="916">
        <v>22</v>
      </c>
      <c r="AG28" s="914"/>
      <c r="AH28" s="914"/>
      <c r="AI28" s="914"/>
      <c r="AJ28" s="917"/>
      <c r="AK28" s="918">
        <v>87</v>
      </c>
      <c r="AL28" s="908"/>
      <c r="AM28" s="908"/>
      <c r="AN28" s="908"/>
      <c r="AO28" s="908"/>
      <c r="AP28" s="907" t="s">
        <v>589</v>
      </c>
      <c r="AQ28" s="908"/>
      <c r="AR28" s="908"/>
      <c r="AS28" s="908"/>
      <c r="AT28" s="908"/>
      <c r="AU28" s="907" t="s">
        <v>589</v>
      </c>
      <c r="AV28" s="908"/>
      <c r="AW28" s="908"/>
      <c r="AX28" s="908"/>
      <c r="AY28" s="908"/>
      <c r="AZ28" s="909" t="s">
        <v>589</v>
      </c>
      <c r="BA28" s="910"/>
      <c r="BB28" s="910"/>
      <c r="BC28" s="910"/>
      <c r="BD28" s="910"/>
      <c r="BE28" s="911"/>
      <c r="BF28" s="911"/>
      <c r="BG28" s="911"/>
      <c r="BH28" s="911"/>
      <c r="BI28" s="912"/>
      <c r="BJ28" s="248"/>
      <c r="BK28" s="248"/>
      <c r="BL28" s="248"/>
      <c r="BM28" s="248"/>
      <c r="BN28" s="248"/>
      <c r="BO28" s="261"/>
      <c r="BP28" s="261"/>
      <c r="BQ28" s="258">
        <v>22</v>
      </c>
      <c r="BR28" s="259"/>
      <c r="BS28" s="855"/>
      <c r="BT28" s="856"/>
      <c r="BU28" s="856"/>
      <c r="BV28" s="856"/>
      <c r="BW28" s="856"/>
      <c r="BX28" s="856"/>
      <c r="BY28" s="856"/>
      <c r="BZ28" s="856"/>
      <c r="CA28" s="856"/>
      <c r="CB28" s="856"/>
      <c r="CC28" s="856"/>
      <c r="CD28" s="856"/>
      <c r="CE28" s="856"/>
      <c r="CF28" s="856"/>
      <c r="CG28" s="857"/>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2"/>
    </row>
    <row r="29" spans="1:131" s="243" customFormat="1" ht="26.25" customHeight="1" x14ac:dyDescent="0.15">
      <c r="A29" s="262">
        <v>2</v>
      </c>
      <c r="B29" s="841" t="s">
        <v>404</v>
      </c>
      <c r="C29" s="842"/>
      <c r="D29" s="842"/>
      <c r="E29" s="842"/>
      <c r="F29" s="842"/>
      <c r="G29" s="842"/>
      <c r="H29" s="842"/>
      <c r="I29" s="842"/>
      <c r="J29" s="842"/>
      <c r="K29" s="842"/>
      <c r="L29" s="842"/>
      <c r="M29" s="842"/>
      <c r="N29" s="842"/>
      <c r="O29" s="842"/>
      <c r="P29" s="843"/>
      <c r="Q29" s="844">
        <v>881</v>
      </c>
      <c r="R29" s="845"/>
      <c r="S29" s="845"/>
      <c r="T29" s="845"/>
      <c r="U29" s="845"/>
      <c r="V29" s="845">
        <v>877</v>
      </c>
      <c r="W29" s="845"/>
      <c r="X29" s="845"/>
      <c r="Y29" s="845"/>
      <c r="Z29" s="845"/>
      <c r="AA29" s="845">
        <v>4</v>
      </c>
      <c r="AB29" s="845"/>
      <c r="AC29" s="845"/>
      <c r="AD29" s="845"/>
      <c r="AE29" s="846"/>
      <c r="AF29" s="847">
        <v>4</v>
      </c>
      <c r="AG29" s="848"/>
      <c r="AH29" s="848"/>
      <c r="AI29" s="848"/>
      <c r="AJ29" s="849"/>
      <c r="AK29" s="921">
        <v>160</v>
      </c>
      <c r="AL29" s="922"/>
      <c r="AM29" s="922"/>
      <c r="AN29" s="922"/>
      <c r="AO29" s="922"/>
      <c r="AP29" s="923" t="s">
        <v>589</v>
      </c>
      <c r="AQ29" s="922"/>
      <c r="AR29" s="922"/>
      <c r="AS29" s="922"/>
      <c r="AT29" s="922"/>
      <c r="AU29" s="923" t="s">
        <v>589</v>
      </c>
      <c r="AV29" s="922"/>
      <c r="AW29" s="922"/>
      <c r="AX29" s="922"/>
      <c r="AY29" s="922"/>
      <c r="AZ29" s="924" t="s">
        <v>589</v>
      </c>
      <c r="BA29" s="925"/>
      <c r="BB29" s="925"/>
      <c r="BC29" s="925"/>
      <c r="BD29" s="925"/>
      <c r="BE29" s="919"/>
      <c r="BF29" s="919"/>
      <c r="BG29" s="919"/>
      <c r="BH29" s="919"/>
      <c r="BI29" s="920"/>
      <c r="BJ29" s="248"/>
      <c r="BK29" s="248"/>
      <c r="BL29" s="248"/>
      <c r="BM29" s="248"/>
      <c r="BN29" s="248"/>
      <c r="BO29" s="261"/>
      <c r="BP29" s="261"/>
      <c r="BQ29" s="258">
        <v>23</v>
      </c>
      <c r="BR29" s="259"/>
      <c r="BS29" s="855"/>
      <c r="BT29" s="856"/>
      <c r="BU29" s="856"/>
      <c r="BV29" s="856"/>
      <c r="BW29" s="856"/>
      <c r="BX29" s="856"/>
      <c r="BY29" s="856"/>
      <c r="BZ29" s="856"/>
      <c r="CA29" s="856"/>
      <c r="CB29" s="856"/>
      <c r="CC29" s="856"/>
      <c r="CD29" s="856"/>
      <c r="CE29" s="856"/>
      <c r="CF29" s="856"/>
      <c r="CG29" s="857"/>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2"/>
    </row>
    <row r="30" spans="1:131" s="243" customFormat="1" ht="26.25" customHeight="1" x14ac:dyDescent="0.15">
      <c r="A30" s="262">
        <v>3</v>
      </c>
      <c r="B30" s="841" t="s">
        <v>405</v>
      </c>
      <c r="C30" s="842"/>
      <c r="D30" s="842"/>
      <c r="E30" s="842"/>
      <c r="F30" s="842"/>
      <c r="G30" s="842"/>
      <c r="H30" s="842"/>
      <c r="I30" s="842"/>
      <c r="J30" s="842"/>
      <c r="K30" s="842"/>
      <c r="L30" s="842"/>
      <c r="M30" s="842"/>
      <c r="N30" s="842"/>
      <c r="O30" s="842"/>
      <c r="P30" s="843"/>
      <c r="Q30" s="844">
        <v>164</v>
      </c>
      <c r="R30" s="845"/>
      <c r="S30" s="845"/>
      <c r="T30" s="845"/>
      <c r="U30" s="845"/>
      <c r="V30" s="845">
        <v>164</v>
      </c>
      <c r="W30" s="845"/>
      <c r="X30" s="845"/>
      <c r="Y30" s="845"/>
      <c r="Z30" s="845"/>
      <c r="AA30" s="845">
        <v>0</v>
      </c>
      <c r="AB30" s="845"/>
      <c r="AC30" s="845"/>
      <c r="AD30" s="845"/>
      <c r="AE30" s="846"/>
      <c r="AF30" s="847">
        <v>0</v>
      </c>
      <c r="AG30" s="848"/>
      <c r="AH30" s="848"/>
      <c r="AI30" s="848"/>
      <c r="AJ30" s="849"/>
      <c r="AK30" s="921">
        <v>40</v>
      </c>
      <c r="AL30" s="922"/>
      <c r="AM30" s="922"/>
      <c r="AN30" s="922"/>
      <c r="AO30" s="922"/>
      <c r="AP30" s="923" t="s">
        <v>589</v>
      </c>
      <c r="AQ30" s="922"/>
      <c r="AR30" s="922"/>
      <c r="AS30" s="922"/>
      <c r="AT30" s="922"/>
      <c r="AU30" s="923" t="s">
        <v>589</v>
      </c>
      <c r="AV30" s="922"/>
      <c r="AW30" s="922"/>
      <c r="AX30" s="922"/>
      <c r="AY30" s="922"/>
      <c r="AZ30" s="924" t="s">
        <v>589</v>
      </c>
      <c r="BA30" s="925"/>
      <c r="BB30" s="925"/>
      <c r="BC30" s="925"/>
      <c r="BD30" s="925"/>
      <c r="BE30" s="919"/>
      <c r="BF30" s="919"/>
      <c r="BG30" s="919"/>
      <c r="BH30" s="919"/>
      <c r="BI30" s="920"/>
      <c r="BJ30" s="248"/>
      <c r="BK30" s="248"/>
      <c r="BL30" s="248"/>
      <c r="BM30" s="248"/>
      <c r="BN30" s="248"/>
      <c r="BO30" s="261"/>
      <c r="BP30" s="261"/>
      <c r="BQ30" s="258">
        <v>24</v>
      </c>
      <c r="BR30" s="259"/>
      <c r="BS30" s="855"/>
      <c r="BT30" s="856"/>
      <c r="BU30" s="856"/>
      <c r="BV30" s="856"/>
      <c r="BW30" s="856"/>
      <c r="BX30" s="856"/>
      <c r="BY30" s="856"/>
      <c r="BZ30" s="856"/>
      <c r="CA30" s="856"/>
      <c r="CB30" s="856"/>
      <c r="CC30" s="856"/>
      <c r="CD30" s="856"/>
      <c r="CE30" s="856"/>
      <c r="CF30" s="856"/>
      <c r="CG30" s="857"/>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2"/>
    </row>
    <row r="31" spans="1:131" s="243" customFormat="1" ht="26.25" customHeight="1" x14ac:dyDescent="0.15">
      <c r="A31" s="262">
        <v>4</v>
      </c>
      <c r="B31" s="841" t="s">
        <v>406</v>
      </c>
      <c r="C31" s="842"/>
      <c r="D31" s="842"/>
      <c r="E31" s="842"/>
      <c r="F31" s="842"/>
      <c r="G31" s="842"/>
      <c r="H31" s="842"/>
      <c r="I31" s="842"/>
      <c r="J31" s="842"/>
      <c r="K31" s="842"/>
      <c r="L31" s="842"/>
      <c r="M31" s="842"/>
      <c r="N31" s="842"/>
      <c r="O31" s="842"/>
      <c r="P31" s="843"/>
      <c r="Q31" s="844">
        <v>200</v>
      </c>
      <c r="R31" s="845"/>
      <c r="S31" s="845"/>
      <c r="T31" s="845"/>
      <c r="U31" s="845"/>
      <c r="V31" s="845">
        <v>177</v>
      </c>
      <c r="W31" s="845"/>
      <c r="X31" s="845"/>
      <c r="Y31" s="845"/>
      <c r="Z31" s="845"/>
      <c r="AA31" s="845">
        <v>23</v>
      </c>
      <c r="AB31" s="845"/>
      <c r="AC31" s="845"/>
      <c r="AD31" s="845"/>
      <c r="AE31" s="846"/>
      <c r="AF31" s="847">
        <v>275</v>
      </c>
      <c r="AG31" s="848"/>
      <c r="AH31" s="848"/>
      <c r="AI31" s="848"/>
      <c r="AJ31" s="849"/>
      <c r="AK31" s="921">
        <v>15</v>
      </c>
      <c r="AL31" s="922"/>
      <c r="AM31" s="922"/>
      <c r="AN31" s="922"/>
      <c r="AO31" s="922"/>
      <c r="AP31" s="922">
        <v>238</v>
      </c>
      <c r="AQ31" s="922"/>
      <c r="AR31" s="922"/>
      <c r="AS31" s="922"/>
      <c r="AT31" s="922"/>
      <c r="AU31" s="923" t="s">
        <v>589</v>
      </c>
      <c r="AV31" s="922"/>
      <c r="AW31" s="922"/>
      <c r="AX31" s="922"/>
      <c r="AY31" s="922"/>
      <c r="AZ31" s="924" t="s">
        <v>589</v>
      </c>
      <c r="BA31" s="925"/>
      <c r="BB31" s="925"/>
      <c r="BC31" s="925"/>
      <c r="BD31" s="925"/>
      <c r="BE31" s="919" t="s">
        <v>407</v>
      </c>
      <c r="BF31" s="919"/>
      <c r="BG31" s="919"/>
      <c r="BH31" s="919"/>
      <c r="BI31" s="920"/>
      <c r="BJ31" s="248"/>
      <c r="BK31" s="248"/>
      <c r="BL31" s="248"/>
      <c r="BM31" s="248"/>
      <c r="BN31" s="248"/>
      <c r="BO31" s="261"/>
      <c r="BP31" s="261"/>
      <c r="BQ31" s="258">
        <v>25</v>
      </c>
      <c r="BR31" s="259"/>
      <c r="BS31" s="855"/>
      <c r="BT31" s="856"/>
      <c r="BU31" s="856"/>
      <c r="BV31" s="856"/>
      <c r="BW31" s="856"/>
      <c r="BX31" s="856"/>
      <c r="BY31" s="856"/>
      <c r="BZ31" s="856"/>
      <c r="CA31" s="856"/>
      <c r="CB31" s="856"/>
      <c r="CC31" s="856"/>
      <c r="CD31" s="856"/>
      <c r="CE31" s="856"/>
      <c r="CF31" s="856"/>
      <c r="CG31" s="857"/>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2"/>
    </row>
    <row r="32" spans="1:131" s="243" customFormat="1" ht="26.25" customHeight="1" x14ac:dyDescent="0.15">
      <c r="A32" s="262">
        <v>5</v>
      </c>
      <c r="B32" s="841" t="s">
        <v>408</v>
      </c>
      <c r="C32" s="842"/>
      <c r="D32" s="842"/>
      <c r="E32" s="842"/>
      <c r="F32" s="842"/>
      <c r="G32" s="842"/>
      <c r="H32" s="842"/>
      <c r="I32" s="842"/>
      <c r="J32" s="842"/>
      <c r="K32" s="842"/>
      <c r="L32" s="842"/>
      <c r="M32" s="842"/>
      <c r="N32" s="842"/>
      <c r="O32" s="842"/>
      <c r="P32" s="843"/>
      <c r="Q32" s="844">
        <v>232</v>
      </c>
      <c r="R32" s="845"/>
      <c r="S32" s="845"/>
      <c r="T32" s="845"/>
      <c r="U32" s="845"/>
      <c r="V32" s="845">
        <v>227</v>
      </c>
      <c r="W32" s="845"/>
      <c r="X32" s="845"/>
      <c r="Y32" s="845"/>
      <c r="Z32" s="845"/>
      <c r="AA32" s="845">
        <v>5</v>
      </c>
      <c r="AB32" s="845"/>
      <c r="AC32" s="845"/>
      <c r="AD32" s="845"/>
      <c r="AE32" s="846"/>
      <c r="AF32" s="847">
        <v>51</v>
      </c>
      <c r="AG32" s="848"/>
      <c r="AH32" s="848"/>
      <c r="AI32" s="848"/>
      <c r="AJ32" s="849"/>
      <c r="AK32" s="921">
        <v>80</v>
      </c>
      <c r="AL32" s="922"/>
      <c r="AM32" s="922"/>
      <c r="AN32" s="922"/>
      <c r="AO32" s="922"/>
      <c r="AP32" s="922">
        <v>624</v>
      </c>
      <c r="AQ32" s="922"/>
      <c r="AR32" s="922"/>
      <c r="AS32" s="922"/>
      <c r="AT32" s="922"/>
      <c r="AU32" s="923" t="s">
        <v>589</v>
      </c>
      <c r="AV32" s="922"/>
      <c r="AW32" s="922"/>
      <c r="AX32" s="922"/>
      <c r="AY32" s="922"/>
      <c r="AZ32" s="924" t="s">
        <v>589</v>
      </c>
      <c r="BA32" s="925"/>
      <c r="BB32" s="925"/>
      <c r="BC32" s="925"/>
      <c r="BD32" s="925"/>
      <c r="BE32" s="919" t="s">
        <v>409</v>
      </c>
      <c r="BF32" s="919"/>
      <c r="BG32" s="919"/>
      <c r="BH32" s="919"/>
      <c r="BI32" s="920"/>
      <c r="BJ32" s="248"/>
      <c r="BK32" s="248"/>
      <c r="BL32" s="248"/>
      <c r="BM32" s="248"/>
      <c r="BN32" s="248"/>
      <c r="BO32" s="261"/>
      <c r="BP32" s="261"/>
      <c r="BQ32" s="258">
        <v>26</v>
      </c>
      <c r="BR32" s="259"/>
      <c r="BS32" s="855"/>
      <c r="BT32" s="856"/>
      <c r="BU32" s="856"/>
      <c r="BV32" s="856"/>
      <c r="BW32" s="856"/>
      <c r="BX32" s="856"/>
      <c r="BY32" s="856"/>
      <c r="BZ32" s="856"/>
      <c r="CA32" s="856"/>
      <c r="CB32" s="856"/>
      <c r="CC32" s="856"/>
      <c r="CD32" s="856"/>
      <c r="CE32" s="856"/>
      <c r="CF32" s="856"/>
      <c r="CG32" s="857"/>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2"/>
    </row>
    <row r="33" spans="1:131" s="243" customFormat="1" ht="26.25" customHeight="1" x14ac:dyDescent="0.15">
      <c r="A33" s="262">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21"/>
      <c r="AL33" s="922"/>
      <c r="AM33" s="922"/>
      <c r="AN33" s="922"/>
      <c r="AO33" s="922"/>
      <c r="AP33" s="922"/>
      <c r="AQ33" s="922"/>
      <c r="AR33" s="922"/>
      <c r="AS33" s="922"/>
      <c r="AT33" s="922"/>
      <c r="AU33" s="922"/>
      <c r="AV33" s="922"/>
      <c r="AW33" s="922"/>
      <c r="AX33" s="922"/>
      <c r="AY33" s="922"/>
      <c r="AZ33" s="925"/>
      <c r="BA33" s="925"/>
      <c r="BB33" s="925"/>
      <c r="BC33" s="925"/>
      <c r="BD33" s="925"/>
      <c r="BE33" s="919"/>
      <c r="BF33" s="919"/>
      <c r="BG33" s="919"/>
      <c r="BH33" s="919"/>
      <c r="BI33" s="920"/>
      <c r="BJ33" s="248"/>
      <c r="BK33" s="248"/>
      <c r="BL33" s="248"/>
      <c r="BM33" s="248"/>
      <c r="BN33" s="248"/>
      <c r="BO33" s="261"/>
      <c r="BP33" s="261"/>
      <c r="BQ33" s="258">
        <v>27</v>
      </c>
      <c r="BR33" s="259"/>
      <c r="BS33" s="855"/>
      <c r="BT33" s="856"/>
      <c r="BU33" s="856"/>
      <c r="BV33" s="856"/>
      <c r="BW33" s="856"/>
      <c r="BX33" s="856"/>
      <c r="BY33" s="856"/>
      <c r="BZ33" s="856"/>
      <c r="CA33" s="856"/>
      <c r="CB33" s="856"/>
      <c r="CC33" s="856"/>
      <c r="CD33" s="856"/>
      <c r="CE33" s="856"/>
      <c r="CF33" s="856"/>
      <c r="CG33" s="857"/>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2"/>
    </row>
    <row r="34" spans="1:131" s="243" customFormat="1" ht="26.25" customHeight="1" x14ac:dyDescent="0.15">
      <c r="A34" s="262">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1"/>
      <c r="AL34" s="922"/>
      <c r="AM34" s="922"/>
      <c r="AN34" s="922"/>
      <c r="AO34" s="922"/>
      <c r="AP34" s="922"/>
      <c r="AQ34" s="922"/>
      <c r="AR34" s="922"/>
      <c r="AS34" s="922"/>
      <c r="AT34" s="922"/>
      <c r="AU34" s="922"/>
      <c r="AV34" s="922"/>
      <c r="AW34" s="922"/>
      <c r="AX34" s="922"/>
      <c r="AY34" s="922"/>
      <c r="AZ34" s="925"/>
      <c r="BA34" s="925"/>
      <c r="BB34" s="925"/>
      <c r="BC34" s="925"/>
      <c r="BD34" s="925"/>
      <c r="BE34" s="919"/>
      <c r="BF34" s="919"/>
      <c r="BG34" s="919"/>
      <c r="BH34" s="919"/>
      <c r="BI34" s="920"/>
      <c r="BJ34" s="248"/>
      <c r="BK34" s="248"/>
      <c r="BL34" s="248"/>
      <c r="BM34" s="248"/>
      <c r="BN34" s="248"/>
      <c r="BO34" s="261"/>
      <c r="BP34" s="261"/>
      <c r="BQ34" s="258">
        <v>28</v>
      </c>
      <c r="BR34" s="259"/>
      <c r="BS34" s="855"/>
      <c r="BT34" s="856"/>
      <c r="BU34" s="856"/>
      <c r="BV34" s="856"/>
      <c r="BW34" s="856"/>
      <c r="BX34" s="856"/>
      <c r="BY34" s="856"/>
      <c r="BZ34" s="856"/>
      <c r="CA34" s="856"/>
      <c r="CB34" s="856"/>
      <c r="CC34" s="856"/>
      <c r="CD34" s="856"/>
      <c r="CE34" s="856"/>
      <c r="CF34" s="856"/>
      <c r="CG34" s="857"/>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2"/>
    </row>
    <row r="35" spans="1:131" s="243" customFormat="1" ht="26.25" customHeight="1" x14ac:dyDescent="0.15">
      <c r="A35" s="262">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1"/>
      <c r="AL35" s="922"/>
      <c r="AM35" s="922"/>
      <c r="AN35" s="922"/>
      <c r="AO35" s="922"/>
      <c r="AP35" s="922"/>
      <c r="AQ35" s="922"/>
      <c r="AR35" s="922"/>
      <c r="AS35" s="922"/>
      <c r="AT35" s="922"/>
      <c r="AU35" s="922"/>
      <c r="AV35" s="922"/>
      <c r="AW35" s="922"/>
      <c r="AX35" s="922"/>
      <c r="AY35" s="922"/>
      <c r="AZ35" s="925"/>
      <c r="BA35" s="925"/>
      <c r="BB35" s="925"/>
      <c r="BC35" s="925"/>
      <c r="BD35" s="925"/>
      <c r="BE35" s="919"/>
      <c r="BF35" s="919"/>
      <c r="BG35" s="919"/>
      <c r="BH35" s="919"/>
      <c r="BI35" s="920"/>
      <c r="BJ35" s="248"/>
      <c r="BK35" s="248"/>
      <c r="BL35" s="248"/>
      <c r="BM35" s="248"/>
      <c r="BN35" s="248"/>
      <c r="BO35" s="261"/>
      <c r="BP35" s="261"/>
      <c r="BQ35" s="258">
        <v>29</v>
      </c>
      <c r="BR35" s="259"/>
      <c r="BS35" s="855"/>
      <c r="BT35" s="856"/>
      <c r="BU35" s="856"/>
      <c r="BV35" s="856"/>
      <c r="BW35" s="856"/>
      <c r="BX35" s="856"/>
      <c r="BY35" s="856"/>
      <c r="BZ35" s="856"/>
      <c r="CA35" s="856"/>
      <c r="CB35" s="856"/>
      <c r="CC35" s="856"/>
      <c r="CD35" s="856"/>
      <c r="CE35" s="856"/>
      <c r="CF35" s="856"/>
      <c r="CG35" s="857"/>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2"/>
    </row>
    <row r="36" spans="1:131" s="243" customFormat="1" ht="26.25" customHeight="1" x14ac:dyDescent="0.15">
      <c r="A36" s="262">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1"/>
      <c r="AL36" s="922"/>
      <c r="AM36" s="922"/>
      <c r="AN36" s="922"/>
      <c r="AO36" s="922"/>
      <c r="AP36" s="922"/>
      <c r="AQ36" s="922"/>
      <c r="AR36" s="922"/>
      <c r="AS36" s="922"/>
      <c r="AT36" s="922"/>
      <c r="AU36" s="922"/>
      <c r="AV36" s="922"/>
      <c r="AW36" s="922"/>
      <c r="AX36" s="922"/>
      <c r="AY36" s="922"/>
      <c r="AZ36" s="925"/>
      <c r="BA36" s="925"/>
      <c r="BB36" s="925"/>
      <c r="BC36" s="925"/>
      <c r="BD36" s="925"/>
      <c r="BE36" s="919"/>
      <c r="BF36" s="919"/>
      <c r="BG36" s="919"/>
      <c r="BH36" s="919"/>
      <c r="BI36" s="920"/>
      <c r="BJ36" s="248"/>
      <c r="BK36" s="248"/>
      <c r="BL36" s="248"/>
      <c r="BM36" s="248"/>
      <c r="BN36" s="248"/>
      <c r="BO36" s="261"/>
      <c r="BP36" s="261"/>
      <c r="BQ36" s="258">
        <v>30</v>
      </c>
      <c r="BR36" s="259"/>
      <c r="BS36" s="855"/>
      <c r="BT36" s="856"/>
      <c r="BU36" s="856"/>
      <c r="BV36" s="856"/>
      <c r="BW36" s="856"/>
      <c r="BX36" s="856"/>
      <c r="BY36" s="856"/>
      <c r="BZ36" s="856"/>
      <c r="CA36" s="856"/>
      <c r="CB36" s="856"/>
      <c r="CC36" s="856"/>
      <c r="CD36" s="856"/>
      <c r="CE36" s="856"/>
      <c r="CF36" s="856"/>
      <c r="CG36" s="857"/>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2"/>
    </row>
    <row r="37" spans="1:131" s="243" customFormat="1" ht="26.25" customHeight="1" x14ac:dyDescent="0.15">
      <c r="A37" s="262">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1"/>
      <c r="AL37" s="922"/>
      <c r="AM37" s="922"/>
      <c r="AN37" s="922"/>
      <c r="AO37" s="922"/>
      <c r="AP37" s="922"/>
      <c r="AQ37" s="922"/>
      <c r="AR37" s="922"/>
      <c r="AS37" s="922"/>
      <c r="AT37" s="922"/>
      <c r="AU37" s="922"/>
      <c r="AV37" s="922"/>
      <c r="AW37" s="922"/>
      <c r="AX37" s="922"/>
      <c r="AY37" s="922"/>
      <c r="AZ37" s="925"/>
      <c r="BA37" s="925"/>
      <c r="BB37" s="925"/>
      <c r="BC37" s="925"/>
      <c r="BD37" s="925"/>
      <c r="BE37" s="919"/>
      <c r="BF37" s="919"/>
      <c r="BG37" s="919"/>
      <c r="BH37" s="919"/>
      <c r="BI37" s="920"/>
      <c r="BJ37" s="248"/>
      <c r="BK37" s="248"/>
      <c r="BL37" s="248"/>
      <c r="BM37" s="248"/>
      <c r="BN37" s="248"/>
      <c r="BO37" s="261"/>
      <c r="BP37" s="261"/>
      <c r="BQ37" s="258">
        <v>31</v>
      </c>
      <c r="BR37" s="259"/>
      <c r="BS37" s="855"/>
      <c r="BT37" s="856"/>
      <c r="BU37" s="856"/>
      <c r="BV37" s="856"/>
      <c r="BW37" s="856"/>
      <c r="BX37" s="856"/>
      <c r="BY37" s="856"/>
      <c r="BZ37" s="856"/>
      <c r="CA37" s="856"/>
      <c r="CB37" s="856"/>
      <c r="CC37" s="856"/>
      <c r="CD37" s="856"/>
      <c r="CE37" s="856"/>
      <c r="CF37" s="856"/>
      <c r="CG37" s="857"/>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2"/>
    </row>
    <row r="38" spans="1:131" s="243" customFormat="1" ht="26.25" customHeight="1" x14ac:dyDescent="0.15">
      <c r="A38" s="262">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1"/>
      <c r="AL38" s="922"/>
      <c r="AM38" s="922"/>
      <c r="AN38" s="922"/>
      <c r="AO38" s="922"/>
      <c r="AP38" s="922"/>
      <c r="AQ38" s="922"/>
      <c r="AR38" s="922"/>
      <c r="AS38" s="922"/>
      <c r="AT38" s="922"/>
      <c r="AU38" s="922"/>
      <c r="AV38" s="922"/>
      <c r="AW38" s="922"/>
      <c r="AX38" s="922"/>
      <c r="AY38" s="922"/>
      <c r="AZ38" s="925"/>
      <c r="BA38" s="925"/>
      <c r="BB38" s="925"/>
      <c r="BC38" s="925"/>
      <c r="BD38" s="925"/>
      <c r="BE38" s="919"/>
      <c r="BF38" s="919"/>
      <c r="BG38" s="919"/>
      <c r="BH38" s="919"/>
      <c r="BI38" s="920"/>
      <c r="BJ38" s="248"/>
      <c r="BK38" s="248"/>
      <c r="BL38" s="248"/>
      <c r="BM38" s="248"/>
      <c r="BN38" s="248"/>
      <c r="BO38" s="261"/>
      <c r="BP38" s="261"/>
      <c r="BQ38" s="258">
        <v>32</v>
      </c>
      <c r="BR38" s="259"/>
      <c r="BS38" s="855"/>
      <c r="BT38" s="856"/>
      <c r="BU38" s="856"/>
      <c r="BV38" s="856"/>
      <c r="BW38" s="856"/>
      <c r="BX38" s="856"/>
      <c r="BY38" s="856"/>
      <c r="BZ38" s="856"/>
      <c r="CA38" s="856"/>
      <c r="CB38" s="856"/>
      <c r="CC38" s="856"/>
      <c r="CD38" s="856"/>
      <c r="CE38" s="856"/>
      <c r="CF38" s="856"/>
      <c r="CG38" s="857"/>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2"/>
    </row>
    <row r="39" spans="1:131" s="243" customFormat="1" ht="26.25" customHeight="1" x14ac:dyDescent="0.15">
      <c r="A39" s="262">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1"/>
      <c r="AL39" s="922"/>
      <c r="AM39" s="922"/>
      <c r="AN39" s="922"/>
      <c r="AO39" s="922"/>
      <c r="AP39" s="922"/>
      <c r="AQ39" s="922"/>
      <c r="AR39" s="922"/>
      <c r="AS39" s="922"/>
      <c r="AT39" s="922"/>
      <c r="AU39" s="922"/>
      <c r="AV39" s="922"/>
      <c r="AW39" s="922"/>
      <c r="AX39" s="922"/>
      <c r="AY39" s="922"/>
      <c r="AZ39" s="925"/>
      <c r="BA39" s="925"/>
      <c r="BB39" s="925"/>
      <c r="BC39" s="925"/>
      <c r="BD39" s="925"/>
      <c r="BE39" s="919"/>
      <c r="BF39" s="919"/>
      <c r="BG39" s="919"/>
      <c r="BH39" s="919"/>
      <c r="BI39" s="920"/>
      <c r="BJ39" s="248"/>
      <c r="BK39" s="248"/>
      <c r="BL39" s="248"/>
      <c r="BM39" s="248"/>
      <c r="BN39" s="248"/>
      <c r="BO39" s="261"/>
      <c r="BP39" s="261"/>
      <c r="BQ39" s="258">
        <v>33</v>
      </c>
      <c r="BR39" s="259"/>
      <c r="BS39" s="855"/>
      <c r="BT39" s="856"/>
      <c r="BU39" s="856"/>
      <c r="BV39" s="856"/>
      <c r="BW39" s="856"/>
      <c r="BX39" s="856"/>
      <c r="BY39" s="856"/>
      <c r="BZ39" s="856"/>
      <c r="CA39" s="856"/>
      <c r="CB39" s="856"/>
      <c r="CC39" s="856"/>
      <c r="CD39" s="856"/>
      <c r="CE39" s="856"/>
      <c r="CF39" s="856"/>
      <c r="CG39" s="857"/>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2"/>
    </row>
    <row r="40" spans="1:131" s="243" customFormat="1" ht="26.25" customHeight="1" x14ac:dyDescent="0.15">
      <c r="A40" s="257">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1"/>
      <c r="AL40" s="922"/>
      <c r="AM40" s="922"/>
      <c r="AN40" s="922"/>
      <c r="AO40" s="922"/>
      <c r="AP40" s="922"/>
      <c r="AQ40" s="922"/>
      <c r="AR40" s="922"/>
      <c r="AS40" s="922"/>
      <c r="AT40" s="922"/>
      <c r="AU40" s="922"/>
      <c r="AV40" s="922"/>
      <c r="AW40" s="922"/>
      <c r="AX40" s="922"/>
      <c r="AY40" s="922"/>
      <c r="AZ40" s="925"/>
      <c r="BA40" s="925"/>
      <c r="BB40" s="925"/>
      <c r="BC40" s="925"/>
      <c r="BD40" s="925"/>
      <c r="BE40" s="919"/>
      <c r="BF40" s="919"/>
      <c r="BG40" s="919"/>
      <c r="BH40" s="919"/>
      <c r="BI40" s="920"/>
      <c r="BJ40" s="248"/>
      <c r="BK40" s="248"/>
      <c r="BL40" s="248"/>
      <c r="BM40" s="248"/>
      <c r="BN40" s="248"/>
      <c r="BO40" s="261"/>
      <c r="BP40" s="261"/>
      <c r="BQ40" s="258">
        <v>34</v>
      </c>
      <c r="BR40" s="259"/>
      <c r="BS40" s="855"/>
      <c r="BT40" s="856"/>
      <c r="BU40" s="856"/>
      <c r="BV40" s="856"/>
      <c r="BW40" s="856"/>
      <c r="BX40" s="856"/>
      <c r="BY40" s="856"/>
      <c r="BZ40" s="856"/>
      <c r="CA40" s="856"/>
      <c r="CB40" s="856"/>
      <c r="CC40" s="856"/>
      <c r="CD40" s="856"/>
      <c r="CE40" s="856"/>
      <c r="CF40" s="856"/>
      <c r="CG40" s="857"/>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2"/>
    </row>
    <row r="41" spans="1:131" s="243" customFormat="1" ht="26.25" customHeight="1" x14ac:dyDescent="0.15">
      <c r="A41" s="257">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1"/>
      <c r="AL41" s="922"/>
      <c r="AM41" s="922"/>
      <c r="AN41" s="922"/>
      <c r="AO41" s="922"/>
      <c r="AP41" s="922"/>
      <c r="AQ41" s="922"/>
      <c r="AR41" s="922"/>
      <c r="AS41" s="922"/>
      <c r="AT41" s="922"/>
      <c r="AU41" s="922"/>
      <c r="AV41" s="922"/>
      <c r="AW41" s="922"/>
      <c r="AX41" s="922"/>
      <c r="AY41" s="922"/>
      <c r="AZ41" s="925"/>
      <c r="BA41" s="925"/>
      <c r="BB41" s="925"/>
      <c r="BC41" s="925"/>
      <c r="BD41" s="925"/>
      <c r="BE41" s="919"/>
      <c r="BF41" s="919"/>
      <c r="BG41" s="919"/>
      <c r="BH41" s="919"/>
      <c r="BI41" s="920"/>
      <c r="BJ41" s="248"/>
      <c r="BK41" s="248"/>
      <c r="BL41" s="248"/>
      <c r="BM41" s="248"/>
      <c r="BN41" s="248"/>
      <c r="BO41" s="261"/>
      <c r="BP41" s="261"/>
      <c r="BQ41" s="258">
        <v>35</v>
      </c>
      <c r="BR41" s="259"/>
      <c r="BS41" s="855"/>
      <c r="BT41" s="856"/>
      <c r="BU41" s="856"/>
      <c r="BV41" s="856"/>
      <c r="BW41" s="856"/>
      <c r="BX41" s="856"/>
      <c r="BY41" s="856"/>
      <c r="BZ41" s="856"/>
      <c r="CA41" s="856"/>
      <c r="CB41" s="856"/>
      <c r="CC41" s="856"/>
      <c r="CD41" s="856"/>
      <c r="CE41" s="856"/>
      <c r="CF41" s="856"/>
      <c r="CG41" s="857"/>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2"/>
    </row>
    <row r="42" spans="1:131" s="243" customFormat="1" ht="26.25" customHeight="1" x14ac:dyDescent="0.15">
      <c r="A42" s="257">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1"/>
      <c r="AL42" s="922"/>
      <c r="AM42" s="922"/>
      <c r="AN42" s="922"/>
      <c r="AO42" s="922"/>
      <c r="AP42" s="922"/>
      <c r="AQ42" s="922"/>
      <c r="AR42" s="922"/>
      <c r="AS42" s="922"/>
      <c r="AT42" s="922"/>
      <c r="AU42" s="922"/>
      <c r="AV42" s="922"/>
      <c r="AW42" s="922"/>
      <c r="AX42" s="922"/>
      <c r="AY42" s="922"/>
      <c r="AZ42" s="925"/>
      <c r="BA42" s="925"/>
      <c r="BB42" s="925"/>
      <c r="BC42" s="925"/>
      <c r="BD42" s="925"/>
      <c r="BE42" s="919"/>
      <c r="BF42" s="919"/>
      <c r="BG42" s="919"/>
      <c r="BH42" s="919"/>
      <c r="BI42" s="920"/>
      <c r="BJ42" s="248"/>
      <c r="BK42" s="248"/>
      <c r="BL42" s="248"/>
      <c r="BM42" s="248"/>
      <c r="BN42" s="248"/>
      <c r="BO42" s="261"/>
      <c r="BP42" s="261"/>
      <c r="BQ42" s="258">
        <v>36</v>
      </c>
      <c r="BR42" s="259"/>
      <c r="BS42" s="855"/>
      <c r="BT42" s="856"/>
      <c r="BU42" s="856"/>
      <c r="BV42" s="856"/>
      <c r="BW42" s="856"/>
      <c r="BX42" s="856"/>
      <c r="BY42" s="856"/>
      <c r="BZ42" s="856"/>
      <c r="CA42" s="856"/>
      <c r="CB42" s="856"/>
      <c r="CC42" s="856"/>
      <c r="CD42" s="856"/>
      <c r="CE42" s="856"/>
      <c r="CF42" s="856"/>
      <c r="CG42" s="857"/>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2"/>
    </row>
    <row r="43" spans="1:131" s="243" customFormat="1" ht="26.25" customHeight="1" x14ac:dyDescent="0.15">
      <c r="A43" s="257">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1"/>
      <c r="AL43" s="922"/>
      <c r="AM43" s="922"/>
      <c r="AN43" s="922"/>
      <c r="AO43" s="922"/>
      <c r="AP43" s="922"/>
      <c r="AQ43" s="922"/>
      <c r="AR43" s="922"/>
      <c r="AS43" s="922"/>
      <c r="AT43" s="922"/>
      <c r="AU43" s="922"/>
      <c r="AV43" s="922"/>
      <c r="AW43" s="922"/>
      <c r="AX43" s="922"/>
      <c r="AY43" s="922"/>
      <c r="AZ43" s="925"/>
      <c r="BA43" s="925"/>
      <c r="BB43" s="925"/>
      <c r="BC43" s="925"/>
      <c r="BD43" s="925"/>
      <c r="BE43" s="919"/>
      <c r="BF43" s="919"/>
      <c r="BG43" s="919"/>
      <c r="BH43" s="919"/>
      <c r="BI43" s="920"/>
      <c r="BJ43" s="248"/>
      <c r="BK43" s="248"/>
      <c r="BL43" s="248"/>
      <c r="BM43" s="248"/>
      <c r="BN43" s="248"/>
      <c r="BO43" s="261"/>
      <c r="BP43" s="261"/>
      <c r="BQ43" s="258">
        <v>37</v>
      </c>
      <c r="BR43" s="259"/>
      <c r="BS43" s="855"/>
      <c r="BT43" s="856"/>
      <c r="BU43" s="856"/>
      <c r="BV43" s="856"/>
      <c r="BW43" s="856"/>
      <c r="BX43" s="856"/>
      <c r="BY43" s="856"/>
      <c r="BZ43" s="856"/>
      <c r="CA43" s="856"/>
      <c r="CB43" s="856"/>
      <c r="CC43" s="856"/>
      <c r="CD43" s="856"/>
      <c r="CE43" s="856"/>
      <c r="CF43" s="856"/>
      <c r="CG43" s="857"/>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2"/>
    </row>
    <row r="44" spans="1:131" s="243" customFormat="1" ht="26.25" customHeight="1" x14ac:dyDescent="0.15">
      <c r="A44" s="257">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1"/>
      <c r="AL44" s="922"/>
      <c r="AM44" s="922"/>
      <c r="AN44" s="922"/>
      <c r="AO44" s="922"/>
      <c r="AP44" s="922"/>
      <c r="AQ44" s="922"/>
      <c r="AR44" s="922"/>
      <c r="AS44" s="922"/>
      <c r="AT44" s="922"/>
      <c r="AU44" s="922"/>
      <c r="AV44" s="922"/>
      <c r="AW44" s="922"/>
      <c r="AX44" s="922"/>
      <c r="AY44" s="922"/>
      <c r="AZ44" s="925"/>
      <c r="BA44" s="925"/>
      <c r="BB44" s="925"/>
      <c r="BC44" s="925"/>
      <c r="BD44" s="925"/>
      <c r="BE44" s="919"/>
      <c r="BF44" s="919"/>
      <c r="BG44" s="919"/>
      <c r="BH44" s="919"/>
      <c r="BI44" s="920"/>
      <c r="BJ44" s="248"/>
      <c r="BK44" s="248"/>
      <c r="BL44" s="248"/>
      <c r="BM44" s="248"/>
      <c r="BN44" s="248"/>
      <c r="BO44" s="261"/>
      <c r="BP44" s="261"/>
      <c r="BQ44" s="258">
        <v>38</v>
      </c>
      <c r="BR44" s="259"/>
      <c r="BS44" s="855"/>
      <c r="BT44" s="856"/>
      <c r="BU44" s="856"/>
      <c r="BV44" s="856"/>
      <c r="BW44" s="856"/>
      <c r="BX44" s="856"/>
      <c r="BY44" s="856"/>
      <c r="BZ44" s="856"/>
      <c r="CA44" s="856"/>
      <c r="CB44" s="856"/>
      <c r="CC44" s="856"/>
      <c r="CD44" s="856"/>
      <c r="CE44" s="856"/>
      <c r="CF44" s="856"/>
      <c r="CG44" s="857"/>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2"/>
    </row>
    <row r="45" spans="1:131" s="243" customFormat="1" ht="26.25" customHeight="1" x14ac:dyDescent="0.15">
      <c r="A45" s="257">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1"/>
      <c r="AL45" s="922"/>
      <c r="AM45" s="922"/>
      <c r="AN45" s="922"/>
      <c r="AO45" s="922"/>
      <c r="AP45" s="922"/>
      <c r="AQ45" s="922"/>
      <c r="AR45" s="922"/>
      <c r="AS45" s="922"/>
      <c r="AT45" s="922"/>
      <c r="AU45" s="922"/>
      <c r="AV45" s="922"/>
      <c r="AW45" s="922"/>
      <c r="AX45" s="922"/>
      <c r="AY45" s="922"/>
      <c r="AZ45" s="925"/>
      <c r="BA45" s="925"/>
      <c r="BB45" s="925"/>
      <c r="BC45" s="925"/>
      <c r="BD45" s="925"/>
      <c r="BE45" s="919"/>
      <c r="BF45" s="919"/>
      <c r="BG45" s="919"/>
      <c r="BH45" s="919"/>
      <c r="BI45" s="920"/>
      <c r="BJ45" s="248"/>
      <c r="BK45" s="248"/>
      <c r="BL45" s="248"/>
      <c r="BM45" s="248"/>
      <c r="BN45" s="248"/>
      <c r="BO45" s="261"/>
      <c r="BP45" s="261"/>
      <c r="BQ45" s="258">
        <v>39</v>
      </c>
      <c r="BR45" s="259"/>
      <c r="BS45" s="855"/>
      <c r="BT45" s="856"/>
      <c r="BU45" s="856"/>
      <c r="BV45" s="856"/>
      <c r="BW45" s="856"/>
      <c r="BX45" s="856"/>
      <c r="BY45" s="856"/>
      <c r="BZ45" s="856"/>
      <c r="CA45" s="856"/>
      <c r="CB45" s="856"/>
      <c r="CC45" s="856"/>
      <c r="CD45" s="856"/>
      <c r="CE45" s="856"/>
      <c r="CF45" s="856"/>
      <c r="CG45" s="857"/>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2"/>
    </row>
    <row r="46" spans="1:131" s="243" customFormat="1" ht="26.25" customHeight="1" x14ac:dyDescent="0.15">
      <c r="A46" s="257">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1"/>
      <c r="AL46" s="922"/>
      <c r="AM46" s="922"/>
      <c r="AN46" s="922"/>
      <c r="AO46" s="922"/>
      <c r="AP46" s="922"/>
      <c r="AQ46" s="922"/>
      <c r="AR46" s="922"/>
      <c r="AS46" s="922"/>
      <c r="AT46" s="922"/>
      <c r="AU46" s="922"/>
      <c r="AV46" s="922"/>
      <c r="AW46" s="922"/>
      <c r="AX46" s="922"/>
      <c r="AY46" s="922"/>
      <c r="AZ46" s="925"/>
      <c r="BA46" s="925"/>
      <c r="BB46" s="925"/>
      <c r="BC46" s="925"/>
      <c r="BD46" s="925"/>
      <c r="BE46" s="919"/>
      <c r="BF46" s="919"/>
      <c r="BG46" s="919"/>
      <c r="BH46" s="919"/>
      <c r="BI46" s="920"/>
      <c r="BJ46" s="248"/>
      <c r="BK46" s="248"/>
      <c r="BL46" s="248"/>
      <c r="BM46" s="248"/>
      <c r="BN46" s="248"/>
      <c r="BO46" s="261"/>
      <c r="BP46" s="261"/>
      <c r="BQ46" s="258">
        <v>40</v>
      </c>
      <c r="BR46" s="259"/>
      <c r="BS46" s="855"/>
      <c r="BT46" s="856"/>
      <c r="BU46" s="856"/>
      <c r="BV46" s="856"/>
      <c r="BW46" s="856"/>
      <c r="BX46" s="856"/>
      <c r="BY46" s="856"/>
      <c r="BZ46" s="856"/>
      <c r="CA46" s="856"/>
      <c r="CB46" s="856"/>
      <c r="CC46" s="856"/>
      <c r="CD46" s="856"/>
      <c r="CE46" s="856"/>
      <c r="CF46" s="856"/>
      <c r="CG46" s="857"/>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2"/>
    </row>
    <row r="47" spans="1:131" s="243" customFormat="1" ht="26.25" customHeight="1" x14ac:dyDescent="0.15">
      <c r="A47" s="257">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1"/>
      <c r="AL47" s="922"/>
      <c r="AM47" s="922"/>
      <c r="AN47" s="922"/>
      <c r="AO47" s="922"/>
      <c r="AP47" s="922"/>
      <c r="AQ47" s="922"/>
      <c r="AR47" s="922"/>
      <c r="AS47" s="922"/>
      <c r="AT47" s="922"/>
      <c r="AU47" s="922"/>
      <c r="AV47" s="922"/>
      <c r="AW47" s="922"/>
      <c r="AX47" s="922"/>
      <c r="AY47" s="922"/>
      <c r="AZ47" s="925"/>
      <c r="BA47" s="925"/>
      <c r="BB47" s="925"/>
      <c r="BC47" s="925"/>
      <c r="BD47" s="925"/>
      <c r="BE47" s="919"/>
      <c r="BF47" s="919"/>
      <c r="BG47" s="919"/>
      <c r="BH47" s="919"/>
      <c r="BI47" s="920"/>
      <c r="BJ47" s="248"/>
      <c r="BK47" s="248"/>
      <c r="BL47" s="248"/>
      <c r="BM47" s="248"/>
      <c r="BN47" s="248"/>
      <c r="BO47" s="261"/>
      <c r="BP47" s="261"/>
      <c r="BQ47" s="258">
        <v>41</v>
      </c>
      <c r="BR47" s="259"/>
      <c r="BS47" s="855"/>
      <c r="BT47" s="856"/>
      <c r="BU47" s="856"/>
      <c r="BV47" s="856"/>
      <c r="BW47" s="856"/>
      <c r="BX47" s="856"/>
      <c r="BY47" s="856"/>
      <c r="BZ47" s="856"/>
      <c r="CA47" s="856"/>
      <c r="CB47" s="856"/>
      <c r="CC47" s="856"/>
      <c r="CD47" s="856"/>
      <c r="CE47" s="856"/>
      <c r="CF47" s="856"/>
      <c r="CG47" s="857"/>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2"/>
    </row>
    <row r="48" spans="1:131" s="243" customFormat="1" ht="26.25" customHeight="1" x14ac:dyDescent="0.15">
      <c r="A48" s="257">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1"/>
      <c r="AL48" s="922"/>
      <c r="AM48" s="922"/>
      <c r="AN48" s="922"/>
      <c r="AO48" s="922"/>
      <c r="AP48" s="922"/>
      <c r="AQ48" s="922"/>
      <c r="AR48" s="922"/>
      <c r="AS48" s="922"/>
      <c r="AT48" s="922"/>
      <c r="AU48" s="922"/>
      <c r="AV48" s="922"/>
      <c r="AW48" s="922"/>
      <c r="AX48" s="922"/>
      <c r="AY48" s="922"/>
      <c r="AZ48" s="925"/>
      <c r="BA48" s="925"/>
      <c r="BB48" s="925"/>
      <c r="BC48" s="925"/>
      <c r="BD48" s="925"/>
      <c r="BE48" s="919"/>
      <c r="BF48" s="919"/>
      <c r="BG48" s="919"/>
      <c r="BH48" s="919"/>
      <c r="BI48" s="920"/>
      <c r="BJ48" s="248"/>
      <c r="BK48" s="248"/>
      <c r="BL48" s="248"/>
      <c r="BM48" s="248"/>
      <c r="BN48" s="248"/>
      <c r="BO48" s="261"/>
      <c r="BP48" s="261"/>
      <c r="BQ48" s="258">
        <v>42</v>
      </c>
      <c r="BR48" s="259"/>
      <c r="BS48" s="855"/>
      <c r="BT48" s="856"/>
      <c r="BU48" s="856"/>
      <c r="BV48" s="856"/>
      <c r="BW48" s="856"/>
      <c r="BX48" s="856"/>
      <c r="BY48" s="856"/>
      <c r="BZ48" s="856"/>
      <c r="CA48" s="856"/>
      <c r="CB48" s="856"/>
      <c r="CC48" s="856"/>
      <c r="CD48" s="856"/>
      <c r="CE48" s="856"/>
      <c r="CF48" s="856"/>
      <c r="CG48" s="857"/>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2"/>
    </row>
    <row r="49" spans="1:131" s="243" customFormat="1" ht="26.25" customHeight="1" x14ac:dyDescent="0.15">
      <c r="A49" s="257">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1"/>
      <c r="AL49" s="922"/>
      <c r="AM49" s="922"/>
      <c r="AN49" s="922"/>
      <c r="AO49" s="922"/>
      <c r="AP49" s="922"/>
      <c r="AQ49" s="922"/>
      <c r="AR49" s="922"/>
      <c r="AS49" s="922"/>
      <c r="AT49" s="922"/>
      <c r="AU49" s="922"/>
      <c r="AV49" s="922"/>
      <c r="AW49" s="922"/>
      <c r="AX49" s="922"/>
      <c r="AY49" s="922"/>
      <c r="AZ49" s="925"/>
      <c r="BA49" s="925"/>
      <c r="BB49" s="925"/>
      <c r="BC49" s="925"/>
      <c r="BD49" s="925"/>
      <c r="BE49" s="919"/>
      <c r="BF49" s="919"/>
      <c r="BG49" s="919"/>
      <c r="BH49" s="919"/>
      <c r="BI49" s="920"/>
      <c r="BJ49" s="248"/>
      <c r="BK49" s="248"/>
      <c r="BL49" s="248"/>
      <c r="BM49" s="248"/>
      <c r="BN49" s="248"/>
      <c r="BO49" s="261"/>
      <c r="BP49" s="261"/>
      <c r="BQ49" s="258">
        <v>43</v>
      </c>
      <c r="BR49" s="259"/>
      <c r="BS49" s="855"/>
      <c r="BT49" s="856"/>
      <c r="BU49" s="856"/>
      <c r="BV49" s="856"/>
      <c r="BW49" s="856"/>
      <c r="BX49" s="856"/>
      <c r="BY49" s="856"/>
      <c r="BZ49" s="856"/>
      <c r="CA49" s="856"/>
      <c r="CB49" s="856"/>
      <c r="CC49" s="856"/>
      <c r="CD49" s="856"/>
      <c r="CE49" s="856"/>
      <c r="CF49" s="856"/>
      <c r="CG49" s="857"/>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2"/>
    </row>
    <row r="50" spans="1:131" s="243" customFormat="1" ht="26.25" customHeight="1" x14ac:dyDescent="0.15">
      <c r="A50" s="257">
        <v>23</v>
      </c>
      <c r="B50" s="841"/>
      <c r="C50" s="842"/>
      <c r="D50" s="842"/>
      <c r="E50" s="842"/>
      <c r="F50" s="842"/>
      <c r="G50" s="842"/>
      <c r="H50" s="842"/>
      <c r="I50" s="842"/>
      <c r="J50" s="842"/>
      <c r="K50" s="842"/>
      <c r="L50" s="842"/>
      <c r="M50" s="842"/>
      <c r="N50" s="842"/>
      <c r="O50" s="842"/>
      <c r="P50" s="843"/>
      <c r="Q50" s="926"/>
      <c r="R50" s="927"/>
      <c r="S50" s="927"/>
      <c r="T50" s="927"/>
      <c r="U50" s="927"/>
      <c r="V50" s="927"/>
      <c r="W50" s="927"/>
      <c r="X50" s="927"/>
      <c r="Y50" s="927"/>
      <c r="Z50" s="927"/>
      <c r="AA50" s="927"/>
      <c r="AB50" s="927"/>
      <c r="AC50" s="927"/>
      <c r="AD50" s="927"/>
      <c r="AE50" s="928"/>
      <c r="AF50" s="847"/>
      <c r="AG50" s="848"/>
      <c r="AH50" s="848"/>
      <c r="AI50" s="848"/>
      <c r="AJ50" s="849"/>
      <c r="AK50" s="929"/>
      <c r="AL50" s="927"/>
      <c r="AM50" s="927"/>
      <c r="AN50" s="927"/>
      <c r="AO50" s="927"/>
      <c r="AP50" s="927"/>
      <c r="AQ50" s="927"/>
      <c r="AR50" s="927"/>
      <c r="AS50" s="927"/>
      <c r="AT50" s="927"/>
      <c r="AU50" s="927"/>
      <c r="AV50" s="927"/>
      <c r="AW50" s="927"/>
      <c r="AX50" s="927"/>
      <c r="AY50" s="927"/>
      <c r="AZ50" s="930"/>
      <c r="BA50" s="930"/>
      <c r="BB50" s="930"/>
      <c r="BC50" s="930"/>
      <c r="BD50" s="930"/>
      <c r="BE50" s="919"/>
      <c r="BF50" s="919"/>
      <c r="BG50" s="919"/>
      <c r="BH50" s="919"/>
      <c r="BI50" s="920"/>
      <c r="BJ50" s="248"/>
      <c r="BK50" s="248"/>
      <c r="BL50" s="248"/>
      <c r="BM50" s="248"/>
      <c r="BN50" s="248"/>
      <c r="BO50" s="261"/>
      <c r="BP50" s="261"/>
      <c r="BQ50" s="258">
        <v>44</v>
      </c>
      <c r="BR50" s="259"/>
      <c r="BS50" s="855"/>
      <c r="BT50" s="856"/>
      <c r="BU50" s="856"/>
      <c r="BV50" s="856"/>
      <c r="BW50" s="856"/>
      <c r="BX50" s="856"/>
      <c r="BY50" s="856"/>
      <c r="BZ50" s="856"/>
      <c r="CA50" s="856"/>
      <c r="CB50" s="856"/>
      <c r="CC50" s="856"/>
      <c r="CD50" s="856"/>
      <c r="CE50" s="856"/>
      <c r="CF50" s="856"/>
      <c r="CG50" s="857"/>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2"/>
    </row>
    <row r="51" spans="1:131" s="243" customFormat="1" ht="26.25" customHeight="1" x14ac:dyDescent="0.15">
      <c r="A51" s="257">
        <v>24</v>
      </c>
      <c r="B51" s="841"/>
      <c r="C51" s="842"/>
      <c r="D51" s="842"/>
      <c r="E51" s="842"/>
      <c r="F51" s="842"/>
      <c r="G51" s="842"/>
      <c r="H51" s="842"/>
      <c r="I51" s="842"/>
      <c r="J51" s="842"/>
      <c r="K51" s="842"/>
      <c r="L51" s="842"/>
      <c r="M51" s="842"/>
      <c r="N51" s="842"/>
      <c r="O51" s="842"/>
      <c r="P51" s="843"/>
      <c r="Q51" s="926"/>
      <c r="R51" s="927"/>
      <c r="S51" s="927"/>
      <c r="T51" s="927"/>
      <c r="U51" s="927"/>
      <c r="V51" s="927"/>
      <c r="W51" s="927"/>
      <c r="X51" s="927"/>
      <c r="Y51" s="927"/>
      <c r="Z51" s="927"/>
      <c r="AA51" s="927"/>
      <c r="AB51" s="927"/>
      <c r="AC51" s="927"/>
      <c r="AD51" s="927"/>
      <c r="AE51" s="928"/>
      <c r="AF51" s="847"/>
      <c r="AG51" s="848"/>
      <c r="AH51" s="848"/>
      <c r="AI51" s="848"/>
      <c r="AJ51" s="849"/>
      <c r="AK51" s="929"/>
      <c r="AL51" s="927"/>
      <c r="AM51" s="927"/>
      <c r="AN51" s="927"/>
      <c r="AO51" s="927"/>
      <c r="AP51" s="927"/>
      <c r="AQ51" s="927"/>
      <c r="AR51" s="927"/>
      <c r="AS51" s="927"/>
      <c r="AT51" s="927"/>
      <c r="AU51" s="927"/>
      <c r="AV51" s="927"/>
      <c r="AW51" s="927"/>
      <c r="AX51" s="927"/>
      <c r="AY51" s="927"/>
      <c r="AZ51" s="930"/>
      <c r="BA51" s="930"/>
      <c r="BB51" s="930"/>
      <c r="BC51" s="930"/>
      <c r="BD51" s="930"/>
      <c r="BE51" s="919"/>
      <c r="BF51" s="919"/>
      <c r="BG51" s="919"/>
      <c r="BH51" s="919"/>
      <c r="BI51" s="920"/>
      <c r="BJ51" s="248"/>
      <c r="BK51" s="248"/>
      <c r="BL51" s="248"/>
      <c r="BM51" s="248"/>
      <c r="BN51" s="248"/>
      <c r="BO51" s="261"/>
      <c r="BP51" s="261"/>
      <c r="BQ51" s="258">
        <v>45</v>
      </c>
      <c r="BR51" s="259"/>
      <c r="BS51" s="855"/>
      <c r="BT51" s="856"/>
      <c r="BU51" s="856"/>
      <c r="BV51" s="856"/>
      <c r="BW51" s="856"/>
      <c r="BX51" s="856"/>
      <c r="BY51" s="856"/>
      <c r="BZ51" s="856"/>
      <c r="CA51" s="856"/>
      <c r="CB51" s="856"/>
      <c r="CC51" s="856"/>
      <c r="CD51" s="856"/>
      <c r="CE51" s="856"/>
      <c r="CF51" s="856"/>
      <c r="CG51" s="857"/>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2"/>
    </row>
    <row r="52" spans="1:131" s="243" customFormat="1" ht="26.25" customHeight="1" x14ac:dyDescent="0.15">
      <c r="A52" s="257">
        <v>25</v>
      </c>
      <c r="B52" s="841"/>
      <c r="C52" s="842"/>
      <c r="D52" s="842"/>
      <c r="E52" s="842"/>
      <c r="F52" s="842"/>
      <c r="G52" s="842"/>
      <c r="H52" s="842"/>
      <c r="I52" s="842"/>
      <c r="J52" s="842"/>
      <c r="K52" s="842"/>
      <c r="L52" s="842"/>
      <c r="M52" s="842"/>
      <c r="N52" s="842"/>
      <c r="O52" s="842"/>
      <c r="P52" s="843"/>
      <c r="Q52" s="926"/>
      <c r="R52" s="927"/>
      <c r="S52" s="927"/>
      <c r="T52" s="927"/>
      <c r="U52" s="927"/>
      <c r="V52" s="927"/>
      <c r="W52" s="927"/>
      <c r="X52" s="927"/>
      <c r="Y52" s="927"/>
      <c r="Z52" s="927"/>
      <c r="AA52" s="927"/>
      <c r="AB52" s="927"/>
      <c r="AC52" s="927"/>
      <c r="AD52" s="927"/>
      <c r="AE52" s="928"/>
      <c r="AF52" s="847"/>
      <c r="AG52" s="848"/>
      <c r="AH52" s="848"/>
      <c r="AI52" s="848"/>
      <c r="AJ52" s="849"/>
      <c r="AK52" s="929"/>
      <c r="AL52" s="927"/>
      <c r="AM52" s="927"/>
      <c r="AN52" s="927"/>
      <c r="AO52" s="927"/>
      <c r="AP52" s="927"/>
      <c r="AQ52" s="927"/>
      <c r="AR52" s="927"/>
      <c r="AS52" s="927"/>
      <c r="AT52" s="927"/>
      <c r="AU52" s="927"/>
      <c r="AV52" s="927"/>
      <c r="AW52" s="927"/>
      <c r="AX52" s="927"/>
      <c r="AY52" s="927"/>
      <c r="AZ52" s="930"/>
      <c r="BA52" s="930"/>
      <c r="BB52" s="930"/>
      <c r="BC52" s="930"/>
      <c r="BD52" s="930"/>
      <c r="BE52" s="919"/>
      <c r="BF52" s="919"/>
      <c r="BG52" s="919"/>
      <c r="BH52" s="919"/>
      <c r="BI52" s="920"/>
      <c r="BJ52" s="248"/>
      <c r="BK52" s="248"/>
      <c r="BL52" s="248"/>
      <c r="BM52" s="248"/>
      <c r="BN52" s="248"/>
      <c r="BO52" s="261"/>
      <c r="BP52" s="261"/>
      <c r="BQ52" s="258">
        <v>46</v>
      </c>
      <c r="BR52" s="259"/>
      <c r="BS52" s="855"/>
      <c r="BT52" s="856"/>
      <c r="BU52" s="856"/>
      <c r="BV52" s="856"/>
      <c r="BW52" s="856"/>
      <c r="BX52" s="856"/>
      <c r="BY52" s="856"/>
      <c r="BZ52" s="856"/>
      <c r="CA52" s="856"/>
      <c r="CB52" s="856"/>
      <c r="CC52" s="856"/>
      <c r="CD52" s="856"/>
      <c r="CE52" s="856"/>
      <c r="CF52" s="856"/>
      <c r="CG52" s="857"/>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2"/>
    </row>
    <row r="53" spans="1:131" s="243" customFormat="1" ht="26.25" customHeight="1" x14ac:dyDescent="0.15">
      <c r="A53" s="257">
        <v>26</v>
      </c>
      <c r="B53" s="841"/>
      <c r="C53" s="842"/>
      <c r="D53" s="842"/>
      <c r="E53" s="842"/>
      <c r="F53" s="842"/>
      <c r="G53" s="842"/>
      <c r="H53" s="842"/>
      <c r="I53" s="842"/>
      <c r="J53" s="842"/>
      <c r="K53" s="842"/>
      <c r="L53" s="842"/>
      <c r="M53" s="842"/>
      <c r="N53" s="842"/>
      <c r="O53" s="842"/>
      <c r="P53" s="843"/>
      <c r="Q53" s="926"/>
      <c r="R53" s="927"/>
      <c r="S53" s="927"/>
      <c r="T53" s="927"/>
      <c r="U53" s="927"/>
      <c r="V53" s="927"/>
      <c r="W53" s="927"/>
      <c r="X53" s="927"/>
      <c r="Y53" s="927"/>
      <c r="Z53" s="927"/>
      <c r="AA53" s="927"/>
      <c r="AB53" s="927"/>
      <c r="AC53" s="927"/>
      <c r="AD53" s="927"/>
      <c r="AE53" s="928"/>
      <c r="AF53" s="847"/>
      <c r="AG53" s="848"/>
      <c r="AH53" s="848"/>
      <c r="AI53" s="848"/>
      <c r="AJ53" s="849"/>
      <c r="AK53" s="929"/>
      <c r="AL53" s="927"/>
      <c r="AM53" s="927"/>
      <c r="AN53" s="927"/>
      <c r="AO53" s="927"/>
      <c r="AP53" s="927"/>
      <c r="AQ53" s="927"/>
      <c r="AR53" s="927"/>
      <c r="AS53" s="927"/>
      <c r="AT53" s="927"/>
      <c r="AU53" s="927"/>
      <c r="AV53" s="927"/>
      <c r="AW53" s="927"/>
      <c r="AX53" s="927"/>
      <c r="AY53" s="927"/>
      <c r="AZ53" s="930"/>
      <c r="BA53" s="930"/>
      <c r="BB53" s="930"/>
      <c r="BC53" s="930"/>
      <c r="BD53" s="930"/>
      <c r="BE53" s="919"/>
      <c r="BF53" s="919"/>
      <c r="BG53" s="919"/>
      <c r="BH53" s="919"/>
      <c r="BI53" s="920"/>
      <c r="BJ53" s="248"/>
      <c r="BK53" s="248"/>
      <c r="BL53" s="248"/>
      <c r="BM53" s="248"/>
      <c r="BN53" s="248"/>
      <c r="BO53" s="261"/>
      <c r="BP53" s="261"/>
      <c r="BQ53" s="258">
        <v>47</v>
      </c>
      <c r="BR53" s="259"/>
      <c r="BS53" s="855"/>
      <c r="BT53" s="856"/>
      <c r="BU53" s="856"/>
      <c r="BV53" s="856"/>
      <c r="BW53" s="856"/>
      <c r="BX53" s="856"/>
      <c r="BY53" s="856"/>
      <c r="BZ53" s="856"/>
      <c r="CA53" s="856"/>
      <c r="CB53" s="856"/>
      <c r="CC53" s="856"/>
      <c r="CD53" s="856"/>
      <c r="CE53" s="856"/>
      <c r="CF53" s="856"/>
      <c r="CG53" s="857"/>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2"/>
    </row>
    <row r="54" spans="1:131" s="243" customFormat="1" ht="26.25" customHeight="1" x14ac:dyDescent="0.15">
      <c r="A54" s="257">
        <v>27</v>
      </c>
      <c r="B54" s="841"/>
      <c r="C54" s="842"/>
      <c r="D54" s="842"/>
      <c r="E54" s="842"/>
      <c r="F54" s="842"/>
      <c r="G54" s="842"/>
      <c r="H54" s="842"/>
      <c r="I54" s="842"/>
      <c r="J54" s="842"/>
      <c r="K54" s="842"/>
      <c r="L54" s="842"/>
      <c r="M54" s="842"/>
      <c r="N54" s="842"/>
      <c r="O54" s="842"/>
      <c r="P54" s="843"/>
      <c r="Q54" s="926"/>
      <c r="R54" s="927"/>
      <c r="S54" s="927"/>
      <c r="T54" s="927"/>
      <c r="U54" s="927"/>
      <c r="V54" s="927"/>
      <c r="W54" s="927"/>
      <c r="X54" s="927"/>
      <c r="Y54" s="927"/>
      <c r="Z54" s="927"/>
      <c r="AA54" s="927"/>
      <c r="AB54" s="927"/>
      <c r="AC54" s="927"/>
      <c r="AD54" s="927"/>
      <c r="AE54" s="928"/>
      <c r="AF54" s="847"/>
      <c r="AG54" s="848"/>
      <c r="AH54" s="848"/>
      <c r="AI54" s="848"/>
      <c r="AJ54" s="849"/>
      <c r="AK54" s="929"/>
      <c r="AL54" s="927"/>
      <c r="AM54" s="927"/>
      <c r="AN54" s="927"/>
      <c r="AO54" s="927"/>
      <c r="AP54" s="927"/>
      <c r="AQ54" s="927"/>
      <c r="AR54" s="927"/>
      <c r="AS54" s="927"/>
      <c r="AT54" s="927"/>
      <c r="AU54" s="927"/>
      <c r="AV54" s="927"/>
      <c r="AW54" s="927"/>
      <c r="AX54" s="927"/>
      <c r="AY54" s="927"/>
      <c r="AZ54" s="930"/>
      <c r="BA54" s="930"/>
      <c r="BB54" s="930"/>
      <c r="BC54" s="930"/>
      <c r="BD54" s="930"/>
      <c r="BE54" s="919"/>
      <c r="BF54" s="919"/>
      <c r="BG54" s="919"/>
      <c r="BH54" s="919"/>
      <c r="BI54" s="920"/>
      <c r="BJ54" s="248"/>
      <c r="BK54" s="248"/>
      <c r="BL54" s="248"/>
      <c r="BM54" s="248"/>
      <c r="BN54" s="248"/>
      <c r="BO54" s="261"/>
      <c r="BP54" s="261"/>
      <c r="BQ54" s="258">
        <v>48</v>
      </c>
      <c r="BR54" s="259"/>
      <c r="BS54" s="855"/>
      <c r="BT54" s="856"/>
      <c r="BU54" s="856"/>
      <c r="BV54" s="856"/>
      <c r="BW54" s="856"/>
      <c r="BX54" s="856"/>
      <c r="BY54" s="856"/>
      <c r="BZ54" s="856"/>
      <c r="CA54" s="856"/>
      <c r="CB54" s="856"/>
      <c r="CC54" s="856"/>
      <c r="CD54" s="856"/>
      <c r="CE54" s="856"/>
      <c r="CF54" s="856"/>
      <c r="CG54" s="857"/>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2"/>
    </row>
    <row r="55" spans="1:131" s="243" customFormat="1" ht="26.25" customHeight="1" x14ac:dyDescent="0.15">
      <c r="A55" s="257">
        <v>28</v>
      </c>
      <c r="B55" s="841"/>
      <c r="C55" s="842"/>
      <c r="D55" s="842"/>
      <c r="E55" s="842"/>
      <c r="F55" s="842"/>
      <c r="G55" s="842"/>
      <c r="H55" s="842"/>
      <c r="I55" s="842"/>
      <c r="J55" s="842"/>
      <c r="K55" s="842"/>
      <c r="L55" s="842"/>
      <c r="M55" s="842"/>
      <c r="N55" s="842"/>
      <c r="O55" s="842"/>
      <c r="P55" s="843"/>
      <c r="Q55" s="926"/>
      <c r="R55" s="927"/>
      <c r="S55" s="927"/>
      <c r="T55" s="927"/>
      <c r="U55" s="927"/>
      <c r="V55" s="927"/>
      <c r="W55" s="927"/>
      <c r="X55" s="927"/>
      <c r="Y55" s="927"/>
      <c r="Z55" s="927"/>
      <c r="AA55" s="927"/>
      <c r="AB55" s="927"/>
      <c r="AC55" s="927"/>
      <c r="AD55" s="927"/>
      <c r="AE55" s="928"/>
      <c r="AF55" s="847"/>
      <c r="AG55" s="848"/>
      <c r="AH55" s="848"/>
      <c r="AI55" s="848"/>
      <c r="AJ55" s="849"/>
      <c r="AK55" s="929"/>
      <c r="AL55" s="927"/>
      <c r="AM55" s="927"/>
      <c r="AN55" s="927"/>
      <c r="AO55" s="927"/>
      <c r="AP55" s="927"/>
      <c r="AQ55" s="927"/>
      <c r="AR55" s="927"/>
      <c r="AS55" s="927"/>
      <c r="AT55" s="927"/>
      <c r="AU55" s="927"/>
      <c r="AV55" s="927"/>
      <c r="AW55" s="927"/>
      <c r="AX55" s="927"/>
      <c r="AY55" s="927"/>
      <c r="AZ55" s="930"/>
      <c r="BA55" s="930"/>
      <c r="BB55" s="930"/>
      <c r="BC55" s="930"/>
      <c r="BD55" s="930"/>
      <c r="BE55" s="919"/>
      <c r="BF55" s="919"/>
      <c r="BG55" s="919"/>
      <c r="BH55" s="919"/>
      <c r="BI55" s="920"/>
      <c r="BJ55" s="248"/>
      <c r="BK55" s="248"/>
      <c r="BL55" s="248"/>
      <c r="BM55" s="248"/>
      <c r="BN55" s="248"/>
      <c r="BO55" s="261"/>
      <c r="BP55" s="261"/>
      <c r="BQ55" s="258">
        <v>49</v>
      </c>
      <c r="BR55" s="259"/>
      <c r="BS55" s="855"/>
      <c r="BT55" s="856"/>
      <c r="BU55" s="856"/>
      <c r="BV55" s="856"/>
      <c r="BW55" s="856"/>
      <c r="BX55" s="856"/>
      <c r="BY55" s="856"/>
      <c r="BZ55" s="856"/>
      <c r="CA55" s="856"/>
      <c r="CB55" s="856"/>
      <c r="CC55" s="856"/>
      <c r="CD55" s="856"/>
      <c r="CE55" s="856"/>
      <c r="CF55" s="856"/>
      <c r="CG55" s="857"/>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2"/>
    </row>
    <row r="56" spans="1:131" s="243" customFormat="1" ht="26.25" customHeight="1" x14ac:dyDescent="0.15">
      <c r="A56" s="257">
        <v>29</v>
      </c>
      <c r="B56" s="841"/>
      <c r="C56" s="842"/>
      <c r="D56" s="842"/>
      <c r="E56" s="842"/>
      <c r="F56" s="842"/>
      <c r="G56" s="842"/>
      <c r="H56" s="842"/>
      <c r="I56" s="842"/>
      <c r="J56" s="842"/>
      <c r="K56" s="842"/>
      <c r="L56" s="842"/>
      <c r="M56" s="842"/>
      <c r="N56" s="842"/>
      <c r="O56" s="842"/>
      <c r="P56" s="843"/>
      <c r="Q56" s="926"/>
      <c r="R56" s="927"/>
      <c r="S56" s="927"/>
      <c r="T56" s="927"/>
      <c r="U56" s="927"/>
      <c r="V56" s="927"/>
      <c r="W56" s="927"/>
      <c r="X56" s="927"/>
      <c r="Y56" s="927"/>
      <c r="Z56" s="927"/>
      <c r="AA56" s="927"/>
      <c r="AB56" s="927"/>
      <c r="AC56" s="927"/>
      <c r="AD56" s="927"/>
      <c r="AE56" s="928"/>
      <c r="AF56" s="847"/>
      <c r="AG56" s="848"/>
      <c r="AH56" s="848"/>
      <c r="AI56" s="848"/>
      <c r="AJ56" s="849"/>
      <c r="AK56" s="929"/>
      <c r="AL56" s="927"/>
      <c r="AM56" s="927"/>
      <c r="AN56" s="927"/>
      <c r="AO56" s="927"/>
      <c r="AP56" s="927"/>
      <c r="AQ56" s="927"/>
      <c r="AR56" s="927"/>
      <c r="AS56" s="927"/>
      <c r="AT56" s="927"/>
      <c r="AU56" s="927"/>
      <c r="AV56" s="927"/>
      <c r="AW56" s="927"/>
      <c r="AX56" s="927"/>
      <c r="AY56" s="927"/>
      <c r="AZ56" s="930"/>
      <c r="BA56" s="930"/>
      <c r="BB56" s="930"/>
      <c r="BC56" s="930"/>
      <c r="BD56" s="930"/>
      <c r="BE56" s="919"/>
      <c r="BF56" s="919"/>
      <c r="BG56" s="919"/>
      <c r="BH56" s="919"/>
      <c r="BI56" s="920"/>
      <c r="BJ56" s="248"/>
      <c r="BK56" s="248"/>
      <c r="BL56" s="248"/>
      <c r="BM56" s="248"/>
      <c r="BN56" s="248"/>
      <c r="BO56" s="261"/>
      <c r="BP56" s="261"/>
      <c r="BQ56" s="258">
        <v>50</v>
      </c>
      <c r="BR56" s="259"/>
      <c r="BS56" s="855"/>
      <c r="BT56" s="856"/>
      <c r="BU56" s="856"/>
      <c r="BV56" s="856"/>
      <c r="BW56" s="856"/>
      <c r="BX56" s="856"/>
      <c r="BY56" s="856"/>
      <c r="BZ56" s="856"/>
      <c r="CA56" s="856"/>
      <c r="CB56" s="856"/>
      <c r="CC56" s="856"/>
      <c r="CD56" s="856"/>
      <c r="CE56" s="856"/>
      <c r="CF56" s="856"/>
      <c r="CG56" s="857"/>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2"/>
    </row>
    <row r="57" spans="1:131" s="243" customFormat="1" ht="26.25" customHeight="1" x14ac:dyDescent="0.15">
      <c r="A57" s="257">
        <v>30</v>
      </c>
      <c r="B57" s="841"/>
      <c r="C57" s="842"/>
      <c r="D57" s="842"/>
      <c r="E57" s="842"/>
      <c r="F57" s="842"/>
      <c r="G57" s="842"/>
      <c r="H57" s="842"/>
      <c r="I57" s="842"/>
      <c r="J57" s="842"/>
      <c r="K57" s="842"/>
      <c r="L57" s="842"/>
      <c r="M57" s="842"/>
      <c r="N57" s="842"/>
      <c r="O57" s="842"/>
      <c r="P57" s="843"/>
      <c r="Q57" s="926"/>
      <c r="R57" s="927"/>
      <c r="S57" s="927"/>
      <c r="T57" s="927"/>
      <c r="U57" s="927"/>
      <c r="V57" s="927"/>
      <c r="W57" s="927"/>
      <c r="X57" s="927"/>
      <c r="Y57" s="927"/>
      <c r="Z57" s="927"/>
      <c r="AA57" s="927"/>
      <c r="AB57" s="927"/>
      <c r="AC57" s="927"/>
      <c r="AD57" s="927"/>
      <c r="AE57" s="928"/>
      <c r="AF57" s="847"/>
      <c r="AG57" s="848"/>
      <c r="AH57" s="848"/>
      <c r="AI57" s="848"/>
      <c r="AJ57" s="849"/>
      <c r="AK57" s="929"/>
      <c r="AL57" s="927"/>
      <c r="AM57" s="927"/>
      <c r="AN57" s="927"/>
      <c r="AO57" s="927"/>
      <c r="AP57" s="927"/>
      <c r="AQ57" s="927"/>
      <c r="AR57" s="927"/>
      <c r="AS57" s="927"/>
      <c r="AT57" s="927"/>
      <c r="AU57" s="927"/>
      <c r="AV57" s="927"/>
      <c r="AW57" s="927"/>
      <c r="AX57" s="927"/>
      <c r="AY57" s="927"/>
      <c r="AZ57" s="930"/>
      <c r="BA57" s="930"/>
      <c r="BB57" s="930"/>
      <c r="BC57" s="930"/>
      <c r="BD57" s="930"/>
      <c r="BE57" s="919"/>
      <c r="BF57" s="919"/>
      <c r="BG57" s="919"/>
      <c r="BH57" s="919"/>
      <c r="BI57" s="920"/>
      <c r="BJ57" s="248"/>
      <c r="BK57" s="248"/>
      <c r="BL57" s="248"/>
      <c r="BM57" s="248"/>
      <c r="BN57" s="248"/>
      <c r="BO57" s="261"/>
      <c r="BP57" s="261"/>
      <c r="BQ57" s="258">
        <v>51</v>
      </c>
      <c r="BR57" s="259"/>
      <c r="BS57" s="855"/>
      <c r="BT57" s="856"/>
      <c r="BU57" s="856"/>
      <c r="BV57" s="856"/>
      <c r="BW57" s="856"/>
      <c r="BX57" s="856"/>
      <c r="BY57" s="856"/>
      <c r="BZ57" s="856"/>
      <c r="CA57" s="856"/>
      <c r="CB57" s="856"/>
      <c r="CC57" s="856"/>
      <c r="CD57" s="856"/>
      <c r="CE57" s="856"/>
      <c r="CF57" s="856"/>
      <c r="CG57" s="857"/>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2"/>
    </row>
    <row r="58" spans="1:131" s="243" customFormat="1" ht="26.25" customHeight="1" x14ac:dyDescent="0.15">
      <c r="A58" s="257">
        <v>31</v>
      </c>
      <c r="B58" s="841"/>
      <c r="C58" s="842"/>
      <c r="D58" s="842"/>
      <c r="E58" s="842"/>
      <c r="F58" s="842"/>
      <c r="G58" s="842"/>
      <c r="H58" s="842"/>
      <c r="I58" s="842"/>
      <c r="J58" s="842"/>
      <c r="K58" s="842"/>
      <c r="L58" s="842"/>
      <c r="M58" s="842"/>
      <c r="N58" s="842"/>
      <c r="O58" s="842"/>
      <c r="P58" s="843"/>
      <c r="Q58" s="926"/>
      <c r="R58" s="927"/>
      <c r="S58" s="927"/>
      <c r="T58" s="927"/>
      <c r="U58" s="927"/>
      <c r="V58" s="927"/>
      <c r="W58" s="927"/>
      <c r="X58" s="927"/>
      <c r="Y58" s="927"/>
      <c r="Z58" s="927"/>
      <c r="AA58" s="927"/>
      <c r="AB58" s="927"/>
      <c r="AC58" s="927"/>
      <c r="AD58" s="927"/>
      <c r="AE58" s="928"/>
      <c r="AF58" s="847"/>
      <c r="AG58" s="848"/>
      <c r="AH58" s="848"/>
      <c r="AI58" s="848"/>
      <c r="AJ58" s="849"/>
      <c r="AK58" s="929"/>
      <c r="AL58" s="927"/>
      <c r="AM58" s="927"/>
      <c r="AN58" s="927"/>
      <c r="AO58" s="927"/>
      <c r="AP58" s="927"/>
      <c r="AQ58" s="927"/>
      <c r="AR58" s="927"/>
      <c r="AS58" s="927"/>
      <c r="AT58" s="927"/>
      <c r="AU58" s="927"/>
      <c r="AV58" s="927"/>
      <c r="AW58" s="927"/>
      <c r="AX58" s="927"/>
      <c r="AY58" s="927"/>
      <c r="AZ58" s="930"/>
      <c r="BA58" s="930"/>
      <c r="BB58" s="930"/>
      <c r="BC58" s="930"/>
      <c r="BD58" s="930"/>
      <c r="BE58" s="919"/>
      <c r="BF58" s="919"/>
      <c r="BG58" s="919"/>
      <c r="BH58" s="919"/>
      <c r="BI58" s="920"/>
      <c r="BJ58" s="248"/>
      <c r="BK58" s="248"/>
      <c r="BL58" s="248"/>
      <c r="BM58" s="248"/>
      <c r="BN58" s="248"/>
      <c r="BO58" s="261"/>
      <c r="BP58" s="261"/>
      <c r="BQ58" s="258">
        <v>52</v>
      </c>
      <c r="BR58" s="259"/>
      <c r="BS58" s="855"/>
      <c r="BT58" s="856"/>
      <c r="BU58" s="856"/>
      <c r="BV58" s="856"/>
      <c r="BW58" s="856"/>
      <c r="BX58" s="856"/>
      <c r="BY58" s="856"/>
      <c r="BZ58" s="856"/>
      <c r="CA58" s="856"/>
      <c r="CB58" s="856"/>
      <c r="CC58" s="856"/>
      <c r="CD58" s="856"/>
      <c r="CE58" s="856"/>
      <c r="CF58" s="856"/>
      <c r="CG58" s="857"/>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2"/>
    </row>
    <row r="59" spans="1:131" s="243" customFormat="1" ht="26.25" customHeight="1" x14ac:dyDescent="0.15">
      <c r="A59" s="257">
        <v>32</v>
      </c>
      <c r="B59" s="841"/>
      <c r="C59" s="842"/>
      <c r="D59" s="842"/>
      <c r="E59" s="842"/>
      <c r="F59" s="842"/>
      <c r="G59" s="842"/>
      <c r="H59" s="842"/>
      <c r="I59" s="842"/>
      <c r="J59" s="842"/>
      <c r="K59" s="842"/>
      <c r="L59" s="842"/>
      <c r="M59" s="842"/>
      <c r="N59" s="842"/>
      <c r="O59" s="842"/>
      <c r="P59" s="843"/>
      <c r="Q59" s="926"/>
      <c r="R59" s="927"/>
      <c r="S59" s="927"/>
      <c r="T59" s="927"/>
      <c r="U59" s="927"/>
      <c r="V59" s="927"/>
      <c r="W59" s="927"/>
      <c r="X59" s="927"/>
      <c r="Y59" s="927"/>
      <c r="Z59" s="927"/>
      <c r="AA59" s="927"/>
      <c r="AB59" s="927"/>
      <c r="AC59" s="927"/>
      <c r="AD59" s="927"/>
      <c r="AE59" s="928"/>
      <c r="AF59" s="847"/>
      <c r="AG59" s="848"/>
      <c r="AH59" s="848"/>
      <c r="AI59" s="848"/>
      <c r="AJ59" s="849"/>
      <c r="AK59" s="929"/>
      <c r="AL59" s="927"/>
      <c r="AM59" s="927"/>
      <c r="AN59" s="927"/>
      <c r="AO59" s="927"/>
      <c r="AP59" s="927"/>
      <c r="AQ59" s="927"/>
      <c r="AR59" s="927"/>
      <c r="AS59" s="927"/>
      <c r="AT59" s="927"/>
      <c r="AU59" s="927"/>
      <c r="AV59" s="927"/>
      <c r="AW59" s="927"/>
      <c r="AX59" s="927"/>
      <c r="AY59" s="927"/>
      <c r="AZ59" s="930"/>
      <c r="BA59" s="930"/>
      <c r="BB59" s="930"/>
      <c r="BC59" s="930"/>
      <c r="BD59" s="930"/>
      <c r="BE59" s="919"/>
      <c r="BF59" s="919"/>
      <c r="BG59" s="919"/>
      <c r="BH59" s="919"/>
      <c r="BI59" s="920"/>
      <c r="BJ59" s="248"/>
      <c r="BK59" s="248"/>
      <c r="BL59" s="248"/>
      <c r="BM59" s="248"/>
      <c r="BN59" s="248"/>
      <c r="BO59" s="261"/>
      <c r="BP59" s="261"/>
      <c r="BQ59" s="258">
        <v>53</v>
      </c>
      <c r="BR59" s="259"/>
      <c r="BS59" s="855"/>
      <c r="BT59" s="856"/>
      <c r="BU59" s="856"/>
      <c r="BV59" s="856"/>
      <c r="BW59" s="856"/>
      <c r="BX59" s="856"/>
      <c r="BY59" s="856"/>
      <c r="BZ59" s="856"/>
      <c r="CA59" s="856"/>
      <c r="CB59" s="856"/>
      <c r="CC59" s="856"/>
      <c r="CD59" s="856"/>
      <c r="CE59" s="856"/>
      <c r="CF59" s="856"/>
      <c r="CG59" s="857"/>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2"/>
    </row>
    <row r="60" spans="1:131" s="243" customFormat="1" ht="26.25" customHeight="1" x14ac:dyDescent="0.15">
      <c r="A60" s="257">
        <v>33</v>
      </c>
      <c r="B60" s="841"/>
      <c r="C60" s="842"/>
      <c r="D60" s="842"/>
      <c r="E60" s="842"/>
      <c r="F60" s="842"/>
      <c r="G60" s="842"/>
      <c r="H60" s="842"/>
      <c r="I60" s="842"/>
      <c r="J60" s="842"/>
      <c r="K60" s="842"/>
      <c r="L60" s="842"/>
      <c r="M60" s="842"/>
      <c r="N60" s="842"/>
      <c r="O60" s="842"/>
      <c r="P60" s="843"/>
      <c r="Q60" s="926"/>
      <c r="R60" s="927"/>
      <c r="S60" s="927"/>
      <c r="T60" s="927"/>
      <c r="U60" s="927"/>
      <c r="V60" s="927"/>
      <c r="W60" s="927"/>
      <c r="X60" s="927"/>
      <c r="Y60" s="927"/>
      <c r="Z60" s="927"/>
      <c r="AA60" s="927"/>
      <c r="AB60" s="927"/>
      <c r="AC60" s="927"/>
      <c r="AD60" s="927"/>
      <c r="AE60" s="928"/>
      <c r="AF60" s="847"/>
      <c r="AG60" s="848"/>
      <c r="AH60" s="848"/>
      <c r="AI60" s="848"/>
      <c r="AJ60" s="849"/>
      <c r="AK60" s="929"/>
      <c r="AL60" s="927"/>
      <c r="AM60" s="927"/>
      <c r="AN60" s="927"/>
      <c r="AO60" s="927"/>
      <c r="AP60" s="927"/>
      <c r="AQ60" s="927"/>
      <c r="AR60" s="927"/>
      <c r="AS60" s="927"/>
      <c r="AT60" s="927"/>
      <c r="AU60" s="927"/>
      <c r="AV60" s="927"/>
      <c r="AW60" s="927"/>
      <c r="AX60" s="927"/>
      <c r="AY60" s="927"/>
      <c r="AZ60" s="930"/>
      <c r="BA60" s="930"/>
      <c r="BB60" s="930"/>
      <c r="BC60" s="930"/>
      <c r="BD60" s="930"/>
      <c r="BE60" s="919"/>
      <c r="BF60" s="919"/>
      <c r="BG60" s="919"/>
      <c r="BH60" s="919"/>
      <c r="BI60" s="920"/>
      <c r="BJ60" s="248"/>
      <c r="BK60" s="248"/>
      <c r="BL60" s="248"/>
      <c r="BM60" s="248"/>
      <c r="BN60" s="248"/>
      <c r="BO60" s="261"/>
      <c r="BP60" s="261"/>
      <c r="BQ60" s="258">
        <v>54</v>
      </c>
      <c r="BR60" s="259"/>
      <c r="BS60" s="855"/>
      <c r="BT60" s="856"/>
      <c r="BU60" s="856"/>
      <c r="BV60" s="856"/>
      <c r="BW60" s="856"/>
      <c r="BX60" s="856"/>
      <c r="BY60" s="856"/>
      <c r="BZ60" s="856"/>
      <c r="CA60" s="856"/>
      <c r="CB60" s="856"/>
      <c r="CC60" s="856"/>
      <c r="CD60" s="856"/>
      <c r="CE60" s="856"/>
      <c r="CF60" s="856"/>
      <c r="CG60" s="857"/>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2"/>
    </row>
    <row r="61" spans="1:131" s="243" customFormat="1" ht="26.25" customHeight="1" thickBot="1" x14ac:dyDescent="0.2">
      <c r="A61" s="257">
        <v>34</v>
      </c>
      <c r="B61" s="841"/>
      <c r="C61" s="842"/>
      <c r="D61" s="842"/>
      <c r="E61" s="842"/>
      <c r="F61" s="842"/>
      <c r="G61" s="842"/>
      <c r="H61" s="842"/>
      <c r="I61" s="842"/>
      <c r="J61" s="842"/>
      <c r="K61" s="842"/>
      <c r="L61" s="842"/>
      <c r="M61" s="842"/>
      <c r="N61" s="842"/>
      <c r="O61" s="842"/>
      <c r="P61" s="843"/>
      <c r="Q61" s="926"/>
      <c r="R61" s="927"/>
      <c r="S61" s="927"/>
      <c r="T61" s="927"/>
      <c r="U61" s="927"/>
      <c r="V61" s="927"/>
      <c r="W61" s="927"/>
      <c r="X61" s="927"/>
      <c r="Y61" s="927"/>
      <c r="Z61" s="927"/>
      <c r="AA61" s="927"/>
      <c r="AB61" s="927"/>
      <c r="AC61" s="927"/>
      <c r="AD61" s="927"/>
      <c r="AE61" s="928"/>
      <c r="AF61" s="847"/>
      <c r="AG61" s="848"/>
      <c r="AH61" s="848"/>
      <c r="AI61" s="848"/>
      <c r="AJ61" s="849"/>
      <c r="AK61" s="929"/>
      <c r="AL61" s="927"/>
      <c r="AM61" s="927"/>
      <c r="AN61" s="927"/>
      <c r="AO61" s="927"/>
      <c r="AP61" s="927"/>
      <c r="AQ61" s="927"/>
      <c r="AR61" s="927"/>
      <c r="AS61" s="927"/>
      <c r="AT61" s="927"/>
      <c r="AU61" s="927"/>
      <c r="AV61" s="927"/>
      <c r="AW61" s="927"/>
      <c r="AX61" s="927"/>
      <c r="AY61" s="927"/>
      <c r="AZ61" s="930"/>
      <c r="BA61" s="930"/>
      <c r="BB61" s="930"/>
      <c r="BC61" s="930"/>
      <c r="BD61" s="930"/>
      <c r="BE61" s="919"/>
      <c r="BF61" s="919"/>
      <c r="BG61" s="919"/>
      <c r="BH61" s="919"/>
      <c r="BI61" s="920"/>
      <c r="BJ61" s="248"/>
      <c r="BK61" s="248"/>
      <c r="BL61" s="248"/>
      <c r="BM61" s="248"/>
      <c r="BN61" s="248"/>
      <c r="BO61" s="261"/>
      <c r="BP61" s="261"/>
      <c r="BQ61" s="258">
        <v>55</v>
      </c>
      <c r="BR61" s="259"/>
      <c r="BS61" s="855"/>
      <c r="BT61" s="856"/>
      <c r="BU61" s="856"/>
      <c r="BV61" s="856"/>
      <c r="BW61" s="856"/>
      <c r="BX61" s="856"/>
      <c r="BY61" s="856"/>
      <c r="BZ61" s="856"/>
      <c r="CA61" s="856"/>
      <c r="CB61" s="856"/>
      <c r="CC61" s="856"/>
      <c r="CD61" s="856"/>
      <c r="CE61" s="856"/>
      <c r="CF61" s="856"/>
      <c r="CG61" s="857"/>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2"/>
    </row>
    <row r="62" spans="1:131" s="243" customFormat="1" ht="26.25" customHeight="1" x14ac:dyDescent="0.15">
      <c r="A62" s="257">
        <v>35</v>
      </c>
      <c r="B62" s="841"/>
      <c r="C62" s="842"/>
      <c r="D62" s="842"/>
      <c r="E62" s="842"/>
      <c r="F62" s="842"/>
      <c r="G62" s="842"/>
      <c r="H62" s="842"/>
      <c r="I62" s="842"/>
      <c r="J62" s="842"/>
      <c r="K62" s="842"/>
      <c r="L62" s="842"/>
      <c r="M62" s="842"/>
      <c r="N62" s="842"/>
      <c r="O62" s="842"/>
      <c r="P62" s="843"/>
      <c r="Q62" s="926"/>
      <c r="R62" s="927"/>
      <c r="S62" s="927"/>
      <c r="T62" s="927"/>
      <c r="U62" s="927"/>
      <c r="V62" s="927"/>
      <c r="W62" s="927"/>
      <c r="X62" s="927"/>
      <c r="Y62" s="927"/>
      <c r="Z62" s="927"/>
      <c r="AA62" s="927"/>
      <c r="AB62" s="927"/>
      <c r="AC62" s="927"/>
      <c r="AD62" s="927"/>
      <c r="AE62" s="928"/>
      <c r="AF62" s="847"/>
      <c r="AG62" s="848"/>
      <c r="AH62" s="848"/>
      <c r="AI62" s="848"/>
      <c r="AJ62" s="849"/>
      <c r="AK62" s="929"/>
      <c r="AL62" s="927"/>
      <c r="AM62" s="927"/>
      <c r="AN62" s="927"/>
      <c r="AO62" s="927"/>
      <c r="AP62" s="927"/>
      <c r="AQ62" s="927"/>
      <c r="AR62" s="927"/>
      <c r="AS62" s="927"/>
      <c r="AT62" s="927"/>
      <c r="AU62" s="927"/>
      <c r="AV62" s="927"/>
      <c r="AW62" s="927"/>
      <c r="AX62" s="927"/>
      <c r="AY62" s="927"/>
      <c r="AZ62" s="930"/>
      <c r="BA62" s="930"/>
      <c r="BB62" s="930"/>
      <c r="BC62" s="930"/>
      <c r="BD62" s="930"/>
      <c r="BE62" s="919"/>
      <c r="BF62" s="919"/>
      <c r="BG62" s="919"/>
      <c r="BH62" s="919"/>
      <c r="BI62" s="920"/>
      <c r="BJ62" s="938" t="s">
        <v>410</v>
      </c>
      <c r="BK62" s="895"/>
      <c r="BL62" s="895"/>
      <c r="BM62" s="895"/>
      <c r="BN62" s="896"/>
      <c r="BO62" s="261"/>
      <c r="BP62" s="261"/>
      <c r="BQ62" s="258">
        <v>56</v>
      </c>
      <c r="BR62" s="259"/>
      <c r="BS62" s="855"/>
      <c r="BT62" s="856"/>
      <c r="BU62" s="856"/>
      <c r="BV62" s="856"/>
      <c r="BW62" s="856"/>
      <c r="BX62" s="856"/>
      <c r="BY62" s="856"/>
      <c r="BZ62" s="856"/>
      <c r="CA62" s="856"/>
      <c r="CB62" s="856"/>
      <c r="CC62" s="856"/>
      <c r="CD62" s="856"/>
      <c r="CE62" s="856"/>
      <c r="CF62" s="856"/>
      <c r="CG62" s="857"/>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2"/>
    </row>
    <row r="63" spans="1:131" s="243" customFormat="1" ht="26.25" customHeight="1" thickBot="1" x14ac:dyDescent="0.2">
      <c r="A63" s="260" t="s">
        <v>390</v>
      </c>
      <c r="B63" s="879" t="s">
        <v>411</v>
      </c>
      <c r="C63" s="880"/>
      <c r="D63" s="880"/>
      <c r="E63" s="880"/>
      <c r="F63" s="880"/>
      <c r="G63" s="880"/>
      <c r="H63" s="880"/>
      <c r="I63" s="880"/>
      <c r="J63" s="880"/>
      <c r="K63" s="880"/>
      <c r="L63" s="880"/>
      <c r="M63" s="880"/>
      <c r="N63" s="880"/>
      <c r="O63" s="880"/>
      <c r="P63" s="881"/>
      <c r="Q63" s="931"/>
      <c r="R63" s="932"/>
      <c r="S63" s="932"/>
      <c r="T63" s="932"/>
      <c r="U63" s="932"/>
      <c r="V63" s="932"/>
      <c r="W63" s="932"/>
      <c r="X63" s="932"/>
      <c r="Y63" s="932"/>
      <c r="Z63" s="932"/>
      <c r="AA63" s="932"/>
      <c r="AB63" s="932"/>
      <c r="AC63" s="932"/>
      <c r="AD63" s="932"/>
      <c r="AE63" s="933"/>
      <c r="AF63" s="934">
        <v>353</v>
      </c>
      <c r="AG63" s="935"/>
      <c r="AH63" s="935"/>
      <c r="AI63" s="935"/>
      <c r="AJ63" s="936"/>
      <c r="AK63" s="937"/>
      <c r="AL63" s="932"/>
      <c r="AM63" s="932"/>
      <c r="AN63" s="932"/>
      <c r="AO63" s="932"/>
      <c r="AP63" s="935">
        <v>862</v>
      </c>
      <c r="AQ63" s="935"/>
      <c r="AR63" s="935"/>
      <c r="AS63" s="935"/>
      <c r="AT63" s="935"/>
      <c r="AU63" s="935"/>
      <c r="AV63" s="935"/>
      <c r="AW63" s="935"/>
      <c r="AX63" s="935"/>
      <c r="AY63" s="935"/>
      <c r="AZ63" s="939"/>
      <c r="BA63" s="939"/>
      <c r="BB63" s="939"/>
      <c r="BC63" s="939"/>
      <c r="BD63" s="939"/>
      <c r="BE63" s="940"/>
      <c r="BF63" s="940"/>
      <c r="BG63" s="940"/>
      <c r="BH63" s="940"/>
      <c r="BI63" s="941"/>
      <c r="BJ63" s="942" t="s">
        <v>412</v>
      </c>
      <c r="BK63" s="943"/>
      <c r="BL63" s="943"/>
      <c r="BM63" s="943"/>
      <c r="BN63" s="944"/>
      <c r="BO63" s="261"/>
      <c r="BP63" s="261"/>
      <c r="BQ63" s="258">
        <v>57</v>
      </c>
      <c r="BR63" s="259"/>
      <c r="BS63" s="855"/>
      <c r="BT63" s="856"/>
      <c r="BU63" s="856"/>
      <c r="BV63" s="856"/>
      <c r="BW63" s="856"/>
      <c r="BX63" s="856"/>
      <c r="BY63" s="856"/>
      <c r="BZ63" s="856"/>
      <c r="CA63" s="856"/>
      <c r="CB63" s="856"/>
      <c r="CC63" s="856"/>
      <c r="CD63" s="856"/>
      <c r="CE63" s="856"/>
      <c r="CF63" s="856"/>
      <c r="CG63" s="857"/>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55"/>
      <c r="BT64" s="856"/>
      <c r="BU64" s="856"/>
      <c r="BV64" s="856"/>
      <c r="BW64" s="856"/>
      <c r="BX64" s="856"/>
      <c r="BY64" s="856"/>
      <c r="BZ64" s="856"/>
      <c r="CA64" s="856"/>
      <c r="CB64" s="856"/>
      <c r="CC64" s="856"/>
      <c r="CD64" s="856"/>
      <c r="CE64" s="856"/>
      <c r="CF64" s="856"/>
      <c r="CG64" s="857"/>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2"/>
    </row>
    <row r="65" spans="1:131" s="243" customFormat="1" ht="26.25" customHeight="1" thickBot="1" x14ac:dyDescent="0.2">
      <c r="A65" s="248" t="s">
        <v>413</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55"/>
      <c r="BT65" s="856"/>
      <c r="BU65" s="856"/>
      <c r="BV65" s="856"/>
      <c r="BW65" s="856"/>
      <c r="BX65" s="856"/>
      <c r="BY65" s="856"/>
      <c r="BZ65" s="856"/>
      <c r="CA65" s="856"/>
      <c r="CB65" s="856"/>
      <c r="CC65" s="856"/>
      <c r="CD65" s="856"/>
      <c r="CE65" s="856"/>
      <c r="CF65" s="856"/>
      <c r="CG65" s="857"/>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2"/>
    </row>
    <row r="66" spans="1:131" s="243"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45" t="s">
        <v>418</v>
      </c>
      <c r="AG66" s="902"/>
      <c r="AH66" s="902"/>
      <c r="AI66" s="902"/>
      <c r="AJ66" s="946"/>
      <c r="AK66" s="803" t="s">
        <v>419</v>
      </c>
      <c r="AL66" s="827"/>
      <c r="AM66" s="827"/>
      <c r="AN66" s="827"/>
      <c r="AO66" s="828"/>
      <c r="AP66" s="803" t="s">
        <v>420</v>
      </c>
      <c r="AQ66" s="804"/>
      <c r="AR66" s="804"/>
      <c r="AS66" s="804"/>
      <c r="AT66" s="805"/>
      <c r="AU66" s="803" t="s">
        <v>421</v>
      </c>
      <c r="AV66" s="804"/>
      <c r="AW66" s="804"/>
      <c r="AX66" s="804"/>
      <c r="AY66" s="805"/>
      <c r="AZ66" s="803" t="s">
        <v>377</v>
      </c>
      <c r="BA66" s="804"/>
      <c r="BB66" s="804"/>
      <c r="BC66" s="804"/>
      <c r="BD66" s="815"/>
      <c r="BE66" s="261"/>
      <c r="BF66" s="261"/>
      <c r="BG66" s="261"/>
      <c r="BH66" s="261"/>
      <c r="BI66" s="261"/>
      <c r="BJ66" s="261"/>
      <c r="BK66" s="261"/>
      <c r="BL66" s="261"/>
      <c r="BM66" s="261"/>
      <c r="BN66" s="261"/>
      <c r="BO66" s="261"/>
      <c r="BP66" s="261"/>
      <c r="BQ66" s="258">
        <v>60</v>
      </c>
      <c r="BR66" s="263"/>
      <c r="BS66" s="956"/>
      <c r="BT66" s="957"/>
      <c r="BU66" s="957"/>
      <c r="BV66" s="957"/>
      <c r="BW66" s="957"/>
      <c r="BX66" s="957"/>
      <c r="BY66" s="957"/>
      <c r="BZ66" s="957"/>
      <c r="CA66" s="957"/>
      <c r="CB66" s="957"/>
      <c r="CC66" s="957"/>
      <c r="CD66" s="957"/>
      <c r="CE66" s="957"/>
      <c r="CF66" s="957"/>
      <c r="CG66" s="958"/>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50"/>
      <c r="DW66" s="951"/>
      <c r="DX66" s="951"/>
      <c r="DY66" s="951"/>
      <c r="DZ66" s="952"/>
      <c r="EA66" s="242"/>
    </row>
    <row r="67" spans="1:131" s="243"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7"/>
      <c r="AG67" s="905"/>
      <c r="AH67" s="905"/>
      <c r="AI67" s="905"/>
      <c r="AJ67" s="948"/>
      <c r="AK67" s="949"/>
      <c r="AL67" s="830"/>
      <c r="AM67" s="830"/>
      <c r="AN67" s="830"/>
      <c r="AO67" s="831"/>
      <c r="AP67" s="806"/>
      <c r="AQ67" s="807"/>
      <c r="AR67" s="807"/>
      <c r="AS67" s="807"/>
      <c r="AT67" s="808"/>
      <c r="AU67" s="806"/>
      <c r="AV67" s="807"/>
      <c r="AW67" s="807"/>
      <c r="AX67" s="807"/>
      <c r="AY67" s="808"/>
      <c r="AZ67" s="806"/>
      <c r="BA67" s="807"/>
      <c r="BB67" s="807"/>
      <c r="BC67" s="807"/>
      <c r="BD67" s="816"/>
      <c r="BE67" s="261"/>
      <c r="BF67" s="261"/>
      <c r="BG67" s="261"/>
      <c r="BH67" s="261"/>
      <c r="BI67" s="261"/>
      <c r="BJ67" s="261"/>
      <c r="BK67" s="261"/>
      <c r="BL67" s="261"/>
      <c r="BM67" s="261"/>
      <c r="BN67" s="261"/>
      <c r="BO67" s="261"/>
      <c r="BP67" s="261"/>
      <c r="BQ67" s="258">
        <v>61</v>
      </c>
      <c r="BR67" s="263"/>
      <c r="BS67" s="956"/>
      <c r="BT67" s="957"/>
      <c r="BU67" s="957"/>
      <c r="BV67" s="957"/>
      <c r="BW67" s="957"/>
      <c r="BX67" s="957"/>
      <c r="BY67" s="957"/>
      <c r="BZ67" s="957"/>
      <c r="CA67" s="957"/>
      <c r="CB67" s="957"/>
      <c r="CC67" s="957"/>
      <c r="CD67" s="957"/>
      <c r="CE67" s="957"/>
      <c r="CF67" s="957"/>
      <c r="CG67" s="958"/>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50"/>
      <c r="DW67" s="951"/>
      <c r="DX67" s="951"/>
      <c r="DY67" s="951"/>
      <c r="DZ67" s="952"/>
      <c r="EA67" s="242"/>
    </row>
    <row r="68" spans="1:131" s="243" customFormat="1" ht="26.25" customHeight="1" thickTop="1" x14ac:dyDescent="0.15">
      <c r="A68" s="254">
        <v>1</v>
      </c>
      <c r="B68" s="962" t="s">
        <v>591</v>
      </c>
      <c r="C68" s="963"/>
      <c r="D68" s="963"/>
      <c r="E68" s="963"/>
      <c r="F68" s="963"/>
      <c r="G68" s="963"/>
      <c r="H68" s="963"/>
      <c r="I68" s="963"/>
      <c r="J68" s="963"/>
      <c r="K68" s="963"/>
      <c r="L68" s="963"/>
      <c r="M68" s="963"/>
      <c r="N68" s="963"/>
      <c r="O68" s="963"/>
      <c r="P68" s="964"/>
      <c r="Q68" s="965">
        <v>251</v>
      </c>
      <c r="R68" s="959"/>
      <c r="S68" s="959"/>
      <c r="T68" s="959"/>
      <c r="U68" s="959"/>
      <c r="V68" s="959">
        <v>214</v>
      </c>
      <c r="W68" s="959"/>
      <c r="X68" s="959"/>
      <c r="Y68" s="959"/>
      <c r="Z68" s="959"/>
      <c r="AA68" s="959">
        <v>37</v>
      </c>
      <c r="AB68" s="959"/>
      <c r="AC68" s="959"/>
      <c r="AD68" s="959"/>
      <c r="AE68" s="959"/>
      <c r="AF68" s="959">
        <v>37</v>
      </c>
      <c r="AG68" s="959"/>
      <c r="AH68" s="959"/>
      <c r="AI68" s="959"/>
      <c r="AJ68" s="959"/>
      <c r="AK68" s="959">
        <v>0</v>
      </c>
      <c r="AL68" s="959"/>
      <c r="AM68" s="959"/>
      <c r="AN68" s="959"/>
      <c r="AO68" s="959"/>
      <c r="AP68" s="959">
        <v>261</v>
      </c>
      <c r="AQ68" s="959"/>
      <c r="AR68" s="959"/>
      <c r="AS68" s="959"/>
      <c r="AT68" s="959"/>
      <c r="AU68" s="959">
        <v>156</v>
      </c>
      <c r="AV68" s="959"/>
      <c r="AW68" s="959"/>
      <c r="AX68" s="959"/>
      <c r="AY68" s="959"/>
      <c r="AZ68" s="960"/>
      <c r="BA68" s="960"/>
      <c r="BB68" s="960"/>
      <c r="BC68" s="960"/>
      <c r="BD68" s="961"/>
      <c r="BE68" s="261"/>
      <c r="BF68" s="261"/>
      <c r="BG68" s="261"/>
      <c r="BH68" s="261"/>
      <c r="BI68" s="261"/>
      <c r="BJ68" s="261"/>
      <c r="BK68" s="261"/>
      <c r="BL68" s="261"/>
      <c r="BM68" s="261"/>
      <c r="BN68" s="261"/>
      <c r="BO68" s="261"/>
      <c r="BP68" s="261"/>
      <c r="BQ68" s="258">
        <v>62</v>
      </c>
      <c r="BR68" s="263"/>
      <c r="BS68" s="956"/>
      <c r="BT68" s="957"/>
      <c r="BU68" s="957"/>
      <c r="BV68" s="957"/>
      <c r="BW68" s="957"/>
      <c r="BX68" s="957"/>
      <c r="BY68" s="957"/>
      <c r="BZ68" s="957"/>
      <c r="CA68" s="957"/>
      <c r="CB68" s="957"/>
      <c r="CC68" s="957"/>
      <c r="CD68" s="957"/>
      <c r="CE68" s="957"/>
      <c r="CF68" s="957"/>
      <c r="CG68" s="958"/>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50"/>
      <c r="DW68" s="951"/>
      <c r="DX68" s="951"/>
      <c r="DY68" s="951"/>
      <c r="DZ68" s="952"/>
      <c r="EA68" s="242"/>
    </row>
    <row r="69" spans="1:131" s="243" customFormat="1" ht="26.25" customHeight="1" x14ac:dyDescent="0.15">
      <c r="A69" s="257">
        <v>2</v>
      </c>
      <c r="B69" s="966" t="s">
        <v>592</v>
      </c>
      <c r="C69" s="967"/>
      <c r="D69" s="967"/>
      <c r="E69" s="967"/>
      <c r="F69" s="967"/>
      <c r="G69" s="967"/>
      <c r="H69" s="967"/>
      <c r="I69" s="967"/>
      <c r="J69" s="967"/>
      <c r="K69" s="967"/>
      <c r="L69" s="967"/>
      <c r="M69" s="967"/>
      <c r="N69" s="967"/>
      <c r="O69" s="967"/>
      <c r="P69" s="968"/>
      <c r="Q69" s="969">
        <v>5026</v>
      </c>
      <c r="R69" s="922"/>
      <c r="S69" s="922"/>
      <c r="T69" s="922"/>
      <c r="U69" s="922"/>
      <c r="V69" s="922">
        <v>5010</v>
      </c>
      <c r="W69" s="922"/>
      <c r="X69" s="922"/>
      <c r="Y69" s="922"/>
      <c r="Z69" s="922"/>
      <c r="AA69" s="922">
        <v>16</v>
      </c>
      <c r="AB69" s="922"/>
      <c r="AC69" s="922"/>
      <c r="AD69" s="922"/>
      <c r="AE69" s="922"/>
      <c r="AF69" s="922">
        <v>16</v>
      </c>
      <c r="AG69" s="922"/>
      <c r="AH69" s="922"/>
      <c r="AI69" s="922"/>
      <c r="AJ69" s="922"/>
      <c r="AK69" s="922">
        <v>64</v>
      </c>
      <c r="AL69" s="922"/>
      <c r="AM69" s="922"/>
      <c r="AN69" s="922"/>
      <c r="AO69" s="922"/>
      <c r="AP69" s="923" t="s">
        <v>589</v>
      </c>
      <c r="AQ69" s="922"/>
      <c r="AR69" s="922"/>
      <c r="AS69" s="922"/>
      <c r="AT69" s="922"/>
      <c r="AU69" s="923" t="s">
        <v>589</v>
      </c>
      <c r="AV69" s="922"/>
      <c r="AW69" s="922"/>
      <c r="AX69" s="922"/>
      <c r="AY69" s="922"/>
      <c r="AZ69" s="970"/>
      <c r="BA69" s="970"/>
      <c r="BB69" s="970"/>
      <c r="BC69" s="970"/>
      <c r="BD69" s="971"/>
      <c r="BE69" s="261"/>
      <c r="BF69" s="261"/>
      <c r="BG69" s="261"/>
      <c r="BH69" s="261"/>
      <c r="BI69" s="261"/>
      <c r="BJ69" s="261"/>
      <c r="BK69" s="261"/>
      <c r="BL69" s="261"/>
      <c r="BM69" s="261"/>
      <c r="BN69" s="261"/>
      <c r="BO69" s="261"/>
      <c r="BP69" s="261"/>
      <c r="BQ69" s="258">
        <v>63</v>
      </c>
      <c r="BR69" s="263"/>
      <c r="BS69" s="956"/>
      <c r="BT69" s="957"/>
      <c r="BU69" s="957"/>
      <c r="BV69" s="957"/>
      <c r="BW69" s="957"/>
      <c r="BX69" s="957"/>
      <c r="BY69" s="957"/>
      <c r="BZ69" s="957"/>
      <c r="CA69" s="957"/>
      <c r="CB69" s="957"/>
      <c r="CC69" s="957"/>
      <c r="CD69" s="957"/>
      <c r="CE69" s="957"/>
      <c r="CF69" s="957"/>
      <c r="CG69" s="958"/>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50"/>
      <c r="DW69" s="951"/>
      <c r="DX69" s="951"/>
      <c r="DY69" s="951"/>
      <c r="DZ69" s="952"/>
      <c r="EA69" s="242"/>
    </row>
    <row r="70" spans="1:131" s="243" customFormat="1" ht="26.25" customHeight="1" x14ac:dyDescent="0.15">
      <c r="A70" s="257">
        <v>3</v>
      </c>
      <c r="B70" s="966" t="s">
        <v>593</v>
      </c>
      <c r="C70" s="967"/>
      <c r="D70" s="967"/>
      <c r="E70" s="967"/>
      <c r="F70" s="967"/>
      <c r="G70" s="967"/>
      <c r="H70" s="967"/>
      <c r="I70" s="967"/>
      <c r="J70" s="967"/>
      <c r="K70" s="967"/>
      <c r="L70" s="967"/>
      <c r="M70" s="967"/>
      <c r="N70" s="967"/>
      <c r="O70" s="967"/>
      <c r="P70" s="968"/>
      <c r="Q70" s="969">
        <v>107</v>
      </c>
      <c r="R70" s="922"/>
      <c r="S70" s="922"/>
      <c r="T70" s="922"/>
      <c r="U70" s="922"/>
      <c r="V70" s="922">
        <v>101</v>
      </c>
      <c r="W70" s="922"/>
      <c r="X70" s="922"/>
      <c r="Y70" s="922"/>
      <c r="Z70" s="922"/>
      <c r="AA70" s="922">
        <v>6</v>
      </c>
      <c r="AB70" s="922"/>
      <c r="AC70" s="922"/>
      <c r="AD70" s="922"/>
      <c r="AE70" s="922"/>
      <c r="AF70" s="922">
        <v>6</v>
      </c>
      <c r="AG70" s="922"/>
      <c r="AH70" s="922"/>
      <c r="AI70" s="922"/>
      <c r="AJ70" s="922"/>
      <c r="AK70" s="922">
        <v>14</v>
      </c>
      <c r="AL70" s="922"/>
      <c r="AM70" s="922"/>
      <c r="AN70" s="922"/>
      <c r="AO70" s="922"/>
      <c r="AP70" s="923" t="s">
        <v>589</v>
      </c>
      <c r="AQ70" s="922"/>
      <c r="AR70" s="922"/>
      <c r="AS70" s="922"/>
      <c r="AT70" s="922"/>
      <c r="AU70" s="923" t="s">
        <v>589</v>
      </c>
      <c r="AV70" s="922"/>
      <c r="AW70" s="922"/>
      <c r="AX70" s="922"/>
      <c r="AY70" s="922"/>
      <c r="AZ70" s="970"/>
      <c r="BA70" s="970"/>
      <c r="BB70" s="970"/>
      <c r="BC70" s="970"/>
      <c r="BD70" s="971"/>
      <c r="BE70" s="261"/>
      <c r="BF70" s="261"/>
      <c r="BG70" s="261"/>
      <c r="BH70" s="261"/>
      <c r="BI70" s="261"/>
      <c r="BJ70" s="261"/>
      <c r="BK70" s="261"/>
      <c r="BL70" s="261"/>
      <c r="BM70" s="261"/>
      <c r="BN70" s="261"/>
      <c r="BO70" s="261"/>
      <c r="BP70" s="261"/>
      <c r="BQ70" s="258">
        <v>64</v>
      </c>
      <c r="BR70" s="263"/>
      <c r="BS70" s="956"/>
      <c r="BT70" s="957"/>
      <c r="BU70" s="957"/>
      <c r="BV70" s="957"/>
      <c r="BW70" s="957"/>
      <c r="BX70" s="957"/>
      <c r="BY70" s="957"/>
      <c r="BZ70" s="957"/>
      <c r="CA70" s="957"/>
      <c r="CB70" s="957"/>
      <c r="CC70" s="957"/>
      <c r="CD70" s="957"/>
      <c r="CE70" s="957"/>
      <c r="CF70" s="957"/>
      <c r="CG70" s="958"/>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50"/>
      <c r="DW70" s="951"/>
      <c r="DX70" s="951"/>
      <c r="DY70" s="951"/>
      <c r="DZ70" s="952"/>
      <c r="EA70" s="242"/>
    </row>
    <row r="71" spans="1:131" s="243" customFormat="1" ht="26.25" customHeight="1" x14ac:dyDescent="0.15">
      <c r="A71" s="257">
        <v>4</v>
      </c>
      <c r="B71" s="966" t="s">
        <v>594</v>
      </c>
      <c r="C71" s="967"/>
      <c r="D71" s="967"/>
      <c r="E71" s="967"/>
      <c r="F71" s="967"/>
      <c r="G71" s="967"/>
      <c r="H71" s="967"/>
      <c r="I71" s="967"/>
      <c r="J71" s="967"/>
      <c r="K71" s="967"/>
      <c r="L71" s="967"/>
      <c r="M71" s="967"/>
      <c r="N71" s="967"/>
      <c r="O71" s="967"/>
      <c r="P71" s="968"/>
      <c r="Q71" s="972">
        <v>134</v>
      </c>
      <c r="R71" s="973"/>
      <c r="S71" s="973"/>
      <c r="T71" s="973"/>
      <c r="U71" s="921"/>
      <c r="V71" s="974">
        <v>92</v>
      </c>
      <c r="W71" s="973"/>
      <c r="X71" s="973"/>
      <c r="Y71" s="973"/>
      <c r="Z71" s="921"/>
      <c r="AA71" s="974">
        <v>42</v>
      </c>
      <c r="AB71" s="973"/>
      <c r="AC71" s="973"/>
      <c r="AD71" s="973"/>
      <c r="AE71" s="921"/>
      <c r="AF71" s="974">
        <v>42</v>
      </c>
      <c r="AG71" s="973"/>
      <c r="AH71" s="973"/>
      <c r="AI71" s="973"/>
      <c r="AJ71" s="921"/>
      <c r="AK71" s="975" t="s">
        <v>589</v>
      </c>
      <c r="AL71" s="976"/>
      <c r="AM71" s="976"/>
      <c r="AN71" s="976"/>
      <c r="AO71" s="977"/>
      <c r="AP71" s="975" t="s">
        <v>589</v>
      </c>
      <c r="AQ71" s="976"/>
      <c r="AR71" s="976"/>
      <c r="AS71" s="976"/>
      <c r="AT71" s="977"/>
      <c r="AU71" s="975" t="s">
        <v>589</v>
      </c>
      <c r="AV71" s="976"/>
      <c r="AW71" s="976"/>
      <c r="AX71" s="976"/>
      <c r="AY71" s="977"/>
      <c r="AZ71" s="970"/>
      <c r="BA71" s="970"/>
      <c r="BB71" s="970"/>
      <c r="BC71" s="970"/>
      <c r="BD71" s="971"/>
      <c r="BE71" s="261"/>
      <c r="BF71" s="261"/>
      <c r="BG71" s="261"/>
      <c r="BH71" s="261"/>
      <c r="BI71" s="261"/>
      <c r="BJ71" s="261"/>
      <c r="BK71" s="261"/>
      <c r="BL71" s="261"/>
      <c r="BM71" s="261"/>
      <c r="BN71" s="261"/>
      <c r="BO71" s="261"/>
      <c r="BP71" s="261"/>
      <c r="BQ71" s="258">
        <v>65</v>
      </c>
      <c r="BR71" s="263"/>
      <c r="BS71" s="956"/>
      <c r="BT71" s="957"/>
      <c r="BU71" s="957"/>
      <c r="BV71" s="957"/>
      <c r="BW71" s="957"/>
      <c r="BX71" s="957"/>
      <c r="BY71" s="957"/>
      <c r="BZ71" s="957"/>
      <c r="CA71" s="957"/>
      <c r="CB71" s="957"/>
      <c r="CC71" s="957"/>
      <c r="CD71" s="957"/>
      <c r="CE71" s="957"/>
      <c r="CF71" s="957"/>
      <c r="CG71" s="958"/>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50"/>
      <c r="DW71" s="951"/>
      <c r="DX71" s="951"/>
      <c r="DY71" s="951"/>
      <c r="DZ71" s="952"/>
      <c r="EA71" s="242"/>
    </row>
    <row r="72" spans="1:131" s="243" customFormat="1" ht="26.25" customHeight="1" x14ac:dyDescent="0.15">
      <c r="A72" s="257">
        <v>5</v>
      </c>
      <c r="B72" s="966" t="s">
        <v>595</v>
      </c>
      <c r="C72" s="967"/>
      <c r="D72" s="967"/>
      <c r="E72" s="967"/>
      <c r="F72" s="967"/>
      <c r="G72" s="967"/>
      <c r="H72" s="967"/>
      <c r="I72" s="967"/>
      <c r="J72" s="967"/>
      <c r="K72" s="967"/>
      <c r="L72" s="967"/>
      <c r="M72" s="967"/>
      <c r="N72" s="967"/>
      <c r="O72" s="967"/>
      <c r="P72" s="968"/>
      <c r="Q72" s="972">
        <v>15308</v>
      </c>
      <c r="R72" s="973"/>
      <c r="S72" s="973"/>
      <c r="T72" s="973"/>
      <c r="U72" s="921"/>
      <c r="V72" s="974">
        <v>14789</v>
      </c>
      <c r="W72" s="973"/>
      <c r="X72" s="973"/>
      <c r="Y72" s="973"/>
      <c r="Z72" s="921"/>
      <c r="AA72" s="974">
        <v>519</v>
      </c>
      <c r="AB72" s="973"/>
      <c r="AC72" s="973"/>
      <c r="AD72" s="973"/>
      <c r="AE72" s="921"/>
      <c r="AF72" s="974">
        <v>515</v>
      </c>
      <c r="AG72" s="973"/>
      <c r="AH72" s="973"/>
      <c r="AI72" s="973"/>
      <c r="AJ72" s="921"/>
      <c r="AK72" s="974">
        <v>1469</v>
      </c>
      <c r="AL72" s="973"/>
      <c r="AM72" s="973"/>
      <c r="AN72" s="973"/>
      <c r="AO72" s="921"/>
      <c r="AP72" s="974">
        <v>3655</v>
      </c>
      <c r="AQ72" s="973"/>
      <c r="AR72" s="973"/>
      <c r="AS72" s="973"/>
      <c r="AT72" s="921"/>
      <c r="AU72" s="974">
        <v>165</v>
      </c>
      <c r="AV72" s="973"/>
      <c r="AW72" s="973"/>
      <c r="AX72" s="973"/>
      <c r="AY72" s="921"/>
      <c r="AZ72" s="970"/>
      <c r="BA72" s="970"/>
      <c r="BB72" s="970"/>
      <c r="BC72" s="970"/>
      <c r="BD72" s="971"/>
      <c r="BE72" s="261"/>
      <c r="BF72" s="261"/>
      <c r="BG72" s="261"/>
      <c r="BH72" s="261"/>
      <c r="BI72" s="261"/>
      <c r="BJ72" s="261"/>
      <c r="BK72" s="261"/>
      <c r="BL72" s="261"/>
      <c r="BM72" s="261"/>
      <c r="BN72" s="261"/>
      <c r="BO72" s="261"/>
      <c r="BP72" s="261"/>
      <c r="BQ72" s="258">
        <v>66</v>
      </c>
      <c r="BR72" s="263"/>
      <c r="BS72" s="956"/>
      <c r="BT72" s="957"/>
      <c r="BU72" s="957"/>
      <c r="BV72" s="957"/>
      <c r="BW72" s="957"/>
      <c r="BX72" s="957"/>
      <c r="BY72" s="957"/>
      <c r="BZ72" s="957"/>
      <c r="CA72" s="957"/>
      <c r="CB72" s="957"/>
      <c r="CC72" s="957"/>
      <c r="CD72" s="957"/>
      <c r="CE72" s="957"/>
      <c r="CF72" s="957"/>
      <c r="CG72" s="958"/>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50"/>
      <c r="DW72" s="951"/>
      <c r="DX72" s="951"/>
      <c r="DY72" s="951"/>
      <c r="DZ72" s="952"/>
      <c r="EA72" s="242"/>
    </row>
    <row r="73" spans="1:131" s="243" customFormat="1" ht="26.25" customHeight="1" x14ac:dyDescent="0.15">
      <c r="A73" s="257">
        <v>6</v>
      </c>
      <c r="B73" s="966" t="s">
        <v>596</v>
      </c>
      <c r="C73" s="967"/>
      <c r="D73" s="967"/>
      <c r="E73" s="967"/>
      <c r="F73" s="967"/>
      <c r="G73" s="967"/>
      <c r="H73" s="967"/>
      <c r="I73" s="967"/>
      <c r="J73" s="967"/>
      <c r="K73" s="967"/>
      <c r="L73" s="967"/>
      <c r="M73" s="967"/>
      <c r="N73" s="967"/>
      <c r="O73" s="967"/>
      <c r="P73" s="968"/>
      <c r="Q73" s="972">
        <v>541</v>
      </c>
      <c r="R73" s="973"/>
      <c r="S73" s="973"/>
      <c r="T73" s="973"/>
      <c r="U73" s="921"/>
      <c r="V73" s="974">
        <v>517</v>
      </c>
      <c r="W73" s="973"/>
      <c r="X73" s="973"/>
      <c r="Y73" s="973"/>
      <c r="Z73" s="921"/>
      <c r="AA73" s="974">
        <v>24</v>
      </c>
      <c r="AB73" s="973"/>
      <c r="AC73" s="973"/>
      <c r="AD73" s="973"/>
      <c r="AE73" s="921"/>
      <c r="AF73" s="974">
        <v>24</v>
      </c>
      <c r="AG73" s="973"/>
      <c r="AH73" s="973"/>
      <c r="AI73" s="973"/>
      <c r="AJ73" s="921"/>
      <c r="AK73" s="974">
        <v>197</v>
      </c>
      <c r="AL73" s="973"/>
      <c r="AM73" s="973"/>
      <c r="AN73" s="973"/>
      <c r="AO73" s="921"/>
      <c r="AP73" s="975" t="s">
        <v>589</v>
      </c>
      <c r="AQ73" s="976"/>
      <c r="AR73" s="976"/>
      <c r="AS73" s="976"/>
      <c r="AT73" s="977"/>
      <c r="AU73" s="975" t="s">
        <v>589</v>
      </c>
      <c r="AV73" s="976"/>
      <c r="AW73" s="976"/>
      <c r="AX73" s="976"/>
      <c r="AY73" s="977"/>
      <c r="AZ73" s="970"/>
      <c r="BA73" s="970"/>
      <c r="BB73" s="970"/>
      <c r="BC73" s="970"/>
      <c r="BD73" s="971"/>
      <c r="BE73" s="261"/>
      <c r="BF73" s="261"/>
      <c r="BG73" s="261"/>
      <c r="BH73" s="261"/>
      <c r="BI73" s="261"/>
      <c r="BJ73" s="261"/>
      <c r="BK73" s="261"/>
      <c r="BL73" s="261"/>
      <c r="BM73" s="261"/>
      <c r="BN73" s="261"/>
      <c r="BO73" s="261"/>
      <c r="BP73" s="261"/>
      <c r="BQ73" s="258">
        <v>67</v>
      </c>
      <c r="BR73" s="263"/>
      <c r="BS73" s="956"/>
      <c r="BT73" s="957"/>
      <c r="BU73" s="957"/>
      <c r="BV73" s="957"/>
      <c r="BW73" s="957"/>
      <c r="BX73" s="957"/>
      <c r="BY73" s="957"/>
      <c r="BZ73" s="957"/>
      <c r="CA73" s="957"/>
      <c r="CB73" s="957"/>
      <c r="CC73" s="957"/>
      <c r="CD73" s="957"/>
      <c r="CE73" s="957"/>
      <c r="CF73" s="957"/>
      <c r="CG73" s="958"/>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50"/>
      <c r="DW73" s="951"/>
      <c r="DX73" s="951"/>
      <c r="DY73" s="951"/>
      <c r="DZ73" s="952"/>
      <c r="EA73" s="242"/>
    </row>
    <row r="74" spans="1:131" s="243" customFormat="1" ht="26.25" customHeight="1" x14ac:dyDescent="0.15">
      <c r="A74" s="257">
        <v>7</v>
      </c>
      <c r="B74" s="966" t="s">
        <v>597</v>
      </c>
      <c r="C74" s="967"/>
      <c r="D74" s="967"/>
      <c r="E74" s="967"/>
      <c r="F74" s="967"/>
      <c r="G74" s="967"/>
      <c r="H74" s="967"/>
      <c r="I74" s="967"/>
      <c r="J74" s="967"/>
      <c r="K74" s="967"/>
      <c r="L74" s="967"/>
      <c r="M74" s="967"/>
      <c r="N74" s="967"/>
      <c r="O74" s="967"/>
      <c r="P74" s="968"/>
      <c r="Q74" s="972">
        <v>3558</v>
      </c>
      <c r="R74" s="973"/>
      <c r="S74" s="973"/>
      <c r="T74" s="973"/>
      <c r="U74" s="921"/>
      <c r="V74" s="974">
        <v>3259</v>
      </c>
      <c r="W74" s="973"/>
      <c r="X74" s="973"/>
      <c r="Y74" s="973"/>
      <c r="Z74" s="921"/>
      <c r="AA74" s="974">
        <v>299</v>
      </c>
      <c r="AB74" s="973"/>
      <c r="AC74" s="973"/>
      <c r="AD74" s="973"/>
      <c r="AE74" s="921"/>
      <c r="AF74" s="974">
        <v>2546</v>
      </c>
      <c r="AG74" s="973"/>
      <c r="AH74" s="973"/>
      <c r="AI74" s="973"/>
      <c r="AJ74" s="921"/>
      <c r="AK74" s="974">
        <v>306</v>
      </c>
      <c r="AL74" s="973"/>
      <c r="AM74" s="973"/>
      <c r="AN74" s="973"/>
      <c r="AO74" s="921"/>
      <c r="AP74" s="974">
        <v>1229</v>
      </c>
      <c r="AQ74" s="973"/>
      <c r="AR74" s="973"/>
      <c r="AS74" s="973"/>
      <c r="AT74" s="921"/>
      <c r="AU74" s="974">
        <v>108</v>
      </c>
      <c r="AV74" s="973"/>
      <c r="AW74" s="973"/>
      <c r="AX74" s="973"/>
      <c r="AY74" s="921"/>
      <c r="AZ74" s="970"/>
      <c r="BA74" s="970"/>
      <c r="BB74" s="970"/>
      <c r="BC74" s="970"/>
      <c r="BD74" s="971"/>
      <c r="BE74" s="261"/>
      <c r="BF74" s="261"/>
      <c r="BG74" s="261"/>
      <c r="BH74" s="261"/>
      <c r="BI74" s="261"/>
      <c r="BJ74" s="261"/>
      <c r="BK74" s="261"/>
      <c r="BL74" s="261"/>
      <c r="BM74" s="261"/>
      <c r="BN74" s="261"/>
      <c r="BO74" s="261"/>
      <c r="BP74" s="261"/>
      <c r="BQ74" s="258">
        <v>68</v>
      </c>
      <c r="BR74" s="263"/>
      <c r="BS74" s="956"/>
      <c r="BT74" s="957"/>
      <c r="BU74" s="957"/>
      <c r="BV74" s="957"/>
      <c r="BW74" s="957"/>
      <c r="BX74" s="957"/>
      <c r="BY74" s="957"/>
      <c r="BZ74" s="957"/>
      <c r="CA74" s="957"/>
      <c r="CB74" s="957"/>
      <c r="CC74" s="957"/>
      <c r="CD74" s="957"/>
      <c r="CE74" s="957"/>
      <c r="CF74" s="957"/>
      <c r="CG74" s="958"/>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50"/>
      <c r="DW74" s="951"/>
      <c r="DX74" s="951"/>
      <c r="DY74" s="951"/>
      <c r="DZ74" s="952"/>
      <c r="EA74" s="242"/>
    </row>
    <row r="75" spans="1:131" s="243" customFormat="1" ht="26.25" customHeight="1" x14ac:dyDescent="0.15">
      <c r="A75" s="257">
        <v>8</v>
      </c>
      <c r="B75" s="966"/>
      <c r="C75" s="967"/>
      <c r="D75" s="967"/>
      <c r="E75" s="967"/>
      <c r="F75" s="967"/>
      <c r="G75" s="967"/>
      <c r="H75" s="967"/>
      <c r="I75" s="967"/>
      <c r="J75" s="967"/>
      <c r="K75" s="967"/>
      <c r="L75" s="967"/>
      <c r="M75" s="967"/>
      <c r="N75" s="967"/>
      <c r="O75" s="967"/>
      <c r="P75" s="968"/>
      <c r="Q75" s="972"/>
      <c r="R75" s="973"/>
      <c r="S75" s="973"/>
      <c r="T75" s="973"/>
      <c r="U75" s="921"/>
      <c r="V75" s="974"/>
      <c r="W75" s="973"/>
      <c r="X75" s="973"/>
      <c r="Y75" s="973"/>
      <c r="Z75" s="921"/>
      <c r="AA75" s="974"/>
      <c r="AB75" s="973"/>
      <c r="AC75" s="973"/>
      <c r="AD75" s="973"/>
      <c r="AE75" s="921"/>
      <c r="AF75" s="974"/>
      <c r="AG75" s="973"/>
      <c r="AH75" s="973"/>
      <c r="AI75" s="973"/>
      <c r="AJ75" s="921"/>
      <c r="AK75" s="974"/>
      <c r="AL75" s="973"/>
      <c r="AM75" s="973"/>
      <c r="AN75" s="973"/>
      <c r="AO75" s="921"/>
      <c r="AP75" s="974"/>
      <c r="AQ75" s="973"/>
      <c r="AR75" s="973"/>
      <c r="AS75" s="973"/>
      <c r="AT75" s="921"/>
      <c r="AU75" s="974"/>
      <c r="AV75" s="973"/>
      <c r="AW75" s="973"/>
      <c r="AX75" s="973"/>
      <c r="AY75" s="921"/>
      <c r="AZ75" s="970"/>
      <c r="BA75" s="970"/>
      <c r="BB75" s="970"/>
      <c r="BC75" s="970"/>
      <c r="BD75" s="971"/>
      <c r="BE75" s="261"/>
      <c r="BF75" s="261"/>
      <c r="BG75" s="261"/>
      <c r="BH75" s="261"/>
      <c r="BI75" s="261"/>
      <c r="BJ75" s="261"/>
      <c r="BK75" s="261"/>
      <c r="BL75" s="261"/>
      <c r="BM75" s="261"/>
      <c r="BN75" s="261"/>
      <c r="BO75" s="261"/>
      <c r="BP75" s="261"/>
      <c r="BQ75" s="258">
        <v>69</v>
      </c>
      <c r="BR75" s="263"/>
      <c r="BS75" s="956"/>
      <c r="BT75" s="957"/>
      <c r="BU75" s="957"/>
      <c r="BV75" s="957"/>
      <c r="BW75" s="957"/>
      <c r="BX75" s="957"/>
      <c r="BY75" s="957"/>
      <c r="BZ75" s="957"/>
      <c r="CA75" s="957"/>
      <c r="CB75" s="957"/>
      <c r="CC75" s="957"/>
      <c r="CD75" s="957"/>
      <c r="CE75" s="957"/>
      <c r="CF75" s="957"/>
      <c r="CG75" s="958"/>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50"/>
      <c r="DW75" s="951"/>
      <c r="DX75" s="951"/>
      <c r="DY75" s="951"/>
      <c r="DZ75" s="952"/>
      <c r="EA75" s="242"/>
    </row>
    <row r="76" spans="1:131" s="243" customFormat="1" ht="26.25" customHeight="1" x14ac:dyDescent="0.15">
      <c r="A76" s="257">
        <v>9</v>
      </c>
      <c r="B76" s="966"/>
      <c r="C76" s="967"/>
      <c r="D76" s="967"/>
      <c r="E76" s="967"/>
      <c r="F76" s="967"/>
      <c r="G76" s="967"/>
      <c r="H76" s="967"/>
      <c r="I76" s="967"/>
      <c r="J76" s="967"/>
      <c r="K76" s="967"/>
      <c r="L76" s="967"/>
      <c r="M76" s="967"/>
      <c r="N76" s="967"/>
      <c r="O76" s="967"/>
      <c r="P76" s="968"/>
      <c r="Q76" s="972"/>
      <c r="R76" s="973"/>
      <c r="S76" s="973"/>
      <c r="T76" s="973"/>
      <c r="U76" s="921"/>
      <c r="V76" s="974"/>
      <c r="W76" s="973"/>
      <c r="X76" s="973"/>
      <c r="Y76" s="973"/>
      <c r="Z76" s="921"/>
      <c r="AA76" s="974"/>
      <c r="AB76" s="973"/>
      <c r="AC76" s="973"/>
      <c r="AD76" s="973"/>
      <c r="AE76" s="921"/>
      <c r="AF76" s="974"/>
      <c r="AG76" s="973"/>
      <c r="AH76" s="973"/>
      <c r="AI76" s="973"/>
      <c r="AJ76" s="921"/>
      <c r="AK76" s="974"/>
      <c r="AL76" s="973"/>
      <c r="AM76" s="973"/>
      <c r="AN76" s="973"/>
      <c r="AO76" s="921"/>
      <c r="AP76" s="974"/>
      <c r="AQ76" s="973"/>
      <c r="AR76" s="973"/>
      <c r="AS76" s="973"/>
      <c r="AT76" s="921"/>
      <c r="AU76" s="974"/>
      <c r="AV76" s="973"/>
      <c r="AW76" s="973"/>
      <c r="AX76" s="973"/>
      <c r="AY76" s="921"/>
      <c r="AZ76" s="970"/>
      <c r="BA76" s="970"/>
      <c r="BB76" s="970"/>
      <c r="BC76" s="970"/>
      <c r="BD76" s="971"/>
      <c r="BE76" s="261"/>
      <c r="BF76" s="261"/>
      <c r="BG76" s="261"/>
      <c r="BH76" s="261"/>
      <c r="BI76" s="261"/>
      <c r="BJ76" s="261"/>
      <c r="BK76" s="261"/>
      <c r="BL76" s="261"/>
      <c r="BM76" s="261"/>
      <c r="BN76" s="261"/>
      <c r="BO76" s="261"/>
      <c r="BP76" s="261"/>
      <c r="BQ76" s="258">
        <v>70</v>
      </c>
      <c r="BR76" s="263"/>
      <c r="BS76" s="956"/>
      <c r="BT76" s="957"/>
      <c r="BU76" s="957"/>
      <c r="BV76" s="957"/>
      <c r="BW76" s="957"/>
      <c r="BX76" s="957"/>
      <c r="BY76" s="957"/>
      <c r="BZ76" s="957"/>
      <c r="CA76" s="957"/>
      <c r="CB76" s="957"/>
      <c r="CC76" s="957"/>
      <c r="CD76" s="957"/>
      <c r="CE76" s="957"/>
      <c r="CF76" s="957"/>
      <c r="CG76" s="958"/>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50"/>
      <c r="DW76" s="951"/>
      <c r="DX76" s="951"/>
      <c r="DY76" s="951"/>
      <c r="DZ76" s="952"/>
      <c r="EA76" s="242"/>
    </row>
    <row r="77" spans="1:131" s="243" customFormat="1" ht="26.25" customHeight="1" x14ac:dyDescent="0.15">
      <c r="A77" s="257">
        <v>10</v>
      </c>
      <c r="B77" s="966"/>
      <c r="C77" s="967"/>
      <c r="D77" s="967"/>
      <c r="E77" s="967"/>
      <c r="F77" s="967"/>
      <c r="G77" s="967"/>
      <c r="H77" s="967"/>
      <c r="I77" s="967"/>
      <c r="J77" s="967"/>
      <c r="K77" s="967"/>
      <c r="L77" s="967"/>
      <c r="M77" s="967"/>
      <c r="N77" s="967"/>
      <c r="O77" s="967"/>
      <c r="P77" s="968"/>
      <c r="Q77" s="972"/>
      <c r="R77" s="973"/>
      <c r="S77" s="973"/>
      <c r="T77" s="973"/>
      <c r="U77" s="921"/>
      <c r="V77" s="974"/>
      <c r="W77" s="973"/>
      <c r="X77" s="973"/>
      <c r="Y77" s="973"/>
      <c r="Z77" s="921"/>
      <c r="AA77" s="974"/>
      <c r="AB77" s="973"/>
      <c r="AC77" s="973"/>
      <c r="AD77" s="973"/>
      <c r="AE77" s="921"/>
      <c r="AF77" s="974"/>
      <c r="AG77" s="973"/>
      <c r="AH77" s="973"/>
      <c r="AI77" s="973"/>
      <c r="AJ77" s="921"/>
      <c r="AK77" s="974"/>
      <c r="AL77" s="973"/>
      <c r="AM77" s="973"/>
      <c r="AN77" s="973"/>
      <c r="AO77" s="921"/>
      <c r="AP77" s="974"/>
      <c r="AQ77" s="973"/>
      <c r="AR77" s="973"/>
      <c r="AS77" s="973"/>
      <c r="AT77" s="921"/>
      <c r="AU77" s="974"/>
      <c r="AV77" s="973"/>
      <c r="AW77" s="973"/>
      <c r="AX77" s="973"/>
      <c r="AY77" s="921"/>
      <c r="AZ77" s="970"/>
      <c r="BA77" s="970"/>
      <c r="BB77" s="970"/>
      <c r="BC77" s="970"/>
      <c r="BD77" s="971"/>
      <c r="BE77" s="261"/>
      <c r="BF77" s="261"/>
      <c r="BG77" s="261"/>
      <c r="BH77" s="261"/>
      <c r="BI77" s="261"/>
      <c r="BJ77" s="261"/>
      <c r="BK77" s="261"/>
      <c r="BL77" s="261"/>
      <c r="BM77" s="261"/>
      <c r="BN77" s="261"/>
      <c r="BO77" s="261"/>
      <c r="BP77" s="261"/>
      <c r="BQ77" s="258">
        <v>71</v>
      </c>
      <c r="BR77" s="263"/>
      <c r="BS77" s="956"/>
      <c r="BT77" s="957"/>
      <c r="BU77" s="957"/>
      <c r="BV77" s="957"/>
      <c r="BW77" s="957"/>
      <c r="BX77" s="957"/>
      <c r="BY77" s="957"/>
      <c r="BZ77" s="957"/>
      <c r="CA77" s="957"/>
      <c r="CB77" s="957"/>
      <c r="CC77" s="957"/>
      <c r="CD77" s="957"/>
      <c r="CE77" s="957"/>
      <c r="CF77" s="957"/>
      <c r="CG77" s="958"/>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50"/>
      <c r="DW77" s="951"/>
      <c r="DX77" s="951"/>
      <c r="DY77" s="951"/>
      <c r="DZ77" s="952"/>
      <c r="EA77" s="242"/>
    </row>
    <row r="78" spans="1:131" s="243" customFormat="1" ht="26.25" customHeight="1" x14ac:dyDescent="0.15">
      <c r="A78" s="257">
        <v>11</v>
      </c>
      <c r="B78" s="966"/>
      <c r="C78" s="967"/>
      <c r="D78" s="967"/>
      <c r="E78" s="967"/>
      <c r="F78" s="967"/>
      <c r="G78" s="967"/>
      <c r="H78" s="967"/>
      <c r="I78" s="967"/>
      <c r="J78" s="967"/>
      <c r="K78" s="967"/>
      <c r="L78" s="967"/>
      <c r="M78" s="967"/>
      <c r="N78" s="967"/>
      <c r="O78" s="967"/>
      <c r="P78" s="968"/>
      <c r="Q78" s="969"/>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70"/>
      <c r="BA78" s="970"/>
      <c r="BB78" s="970"/>
      <c r="BC78" s="970"/>
      <c r="BD78" s="971"/>
      <c r="BE78" s="261"/>
      <c r="BF78" s="261"/>
      <c r="BG78" s="261"/>
      <c r="BH78" s="261"/>
      <c r="BI78" s="261"/>
      <c r="BJ78" s="264"/>
      <c r="BK78" s="264"/>
      <c r="BL78" s="264"/>
      <c r="BM78" s="264"/>
      <c r="BN78" s="264"/>
      <c r="BO78" s="261"/>
      <c r="BP78" s="261"/>
      <c r="BQ78" s="258">
        <v>72</v>
      </c>
      <c r="BR78" s="263"/>
      <c r="BS78" s="956"/>
      <c r="BT78" s="957"/>
      <c r="BU78" s="957"/>
      <c r="BV78" s="957"/>
      <c r="BW78" s="957"/>
      <c r="BX78" s="957"/>
      <c r="BY78" s="957"/>
      <c r="BZ78" s="957"/>
      <c r="CA78" s="957"/>
      <c r="CB78" s="957"/>
      <c r="CC78" s="957"/>
      <c r="CD78" s="957"/>
      <c r="CE78" s="957"/>
      <c r="CF78" s="957"/>
      <c r="CG78" s="958"/>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50"/>
      <c r="DW78" s="951"/>
      <c r="DX78" s="951"/>
      <c r="DY78" s="951"/>
      <c r="DZ78" s="952"/>
      <c r="EA78" s="242"/>
    </row>
    <row r="79" spans="1:131" s="243" customFormat="1" ht="26.25" customHeight="1" x14ac:dyDescent="0.15">
      <c r="A79" s="257">
        <v>12</v>
      </c>
      <c r="B79" s="966"/>
      <c r="C79" s="967"/>
      <c r="D79" s="967"/>
      <c r="E79" s="967"/>
      <c r="F79" s="967"/>
      <c r="G79" s="967"/>
      <c r="H79" s="967"/>
      <c r="I79" s="967"/>
      <c r="J79" s="967"/>
      <c r="K79" s="967"/>
      <c r="L79" s="967"/>
      <c r="M79" s="967"/>
      <c r="N79" s="967"/>
      <c r="O79" s="967"/>
      <c r="P79" s="968"/>
      <c r="Q79" s="969"/>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70"/>
      <c r="BA79" s="970"/>
      <c r="BB79" s="970"/>
      <c r="BC79" s="970"/>
      <c r="BD79" s="971"/>
      <c r="BE79" s="261"/>
      <c r="BF79" s="261"/>
      <c r="BG79" s="261"/>
      <c r="BH79" s="261"/>
      <c r="BI79" s="261"/>
      <c r="BJ79" s="264"/>
      <c r="BK79" s="264"/>
      <c r="BL79" s="264"/>
      <c r="BM79" s="264"/>
      <c r="BN79" s="264"/>
      <c r="BO79" s="261"/>
      <c r="BP79" s="261"/>
      <c r="BQ79" s="258">
        <v>73</v>
      </c>
      <c r="BR79" s="263"/>
      <c r="BS79" s="956"/>
      <c r="BT79" s="957"/>
      <c r="BU79" s="957"/>
      <c r="BV79" s="957"/>
      <c r="BW79" s="957"/>
      <c r="BX79" s="957"/>
      <c r="BY79" s="957"/>
      <c r="BZ79" s="957"/>
      <c r="CA79" s="957"/>
      <c r="CB79" s="957"/>
      <c r="CC79" s="957"/>
      <c r="CD79" s="957"/>
      <c r="CE79" s="957"/>
      <c r="CF79" s="957"/>
      <c r="CG79" s="958"/>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50"/>
      <c r="DW79" s="951"/>
      <c r="DX79" s="951"/>
      <c r="DY79" s="951"/>
      <c r="DZ79" s="952"/>
      <c r="EA79" s="242"/>
    </row>
    <row r="80" spans="1:131" s="243" customFormat="1" ht="26.25" customHeight="1" x14ac:dyDescent="0.15">
      <c r="A80" s="257">
        <v>13</v>
      </c>
      <c r="B80" s="966"/>
      <c r="C80" s="967"/>
      <c r="D80" s="967"/>
      <c r="E80" s="967"/>
      <c r="F80" s="967"/>
      <c r="G80" s="967"/>
      <c r="H80" s="967"/>
      <c r="I80" s="967"/>
      <c r="J80" s="967"/>
      <c r="K80" s="967"/>
      <c r="L80" s="967"/>
      <c r="M80" s="967"/>
      <c r="N80" s="967"/>
      <c r="O80" s="967"/>
      <c r="P80" s="968"/>
      <c r="Q80" s="969"/>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70"/>
      <c r="BA80" s="970"/>
      <c r="BB80" s="970"/>
      <c r="BC80" s="970"/>
      <c r="BD80" s="971"/>
      <c r="BE80" s="261"/>
      <c r="BF80" s="261"/>
      <c r="BG80" s="261"/>
      <c r="BH80" s="261"/>
      <c r="BI80" s="261"/>
      <c r="BJ80" s="261"/>
      <c r="BK80" s="261"/>
      <c r="BL80" s="261"/>
      <c r="BM80" s="261"/>
      <c r="BN80" s="261"/>
      <c r="BO80" s="261"/>
      <c r="BP80" s="261"/>
      <c r="BQ80" s="258">
        <v>74</v>
      </c>
      <c r="BR80" s="263"/>
      <c r="BS80" s="956"/>
      <c r="BT80" s="957"/>
      <c r="BU80" s="957"/>
      <c r="BV80" s="957"/>
      <c r="BW80" s="957"/>
      <c r="BX80" s="957"/>
      <c r="BY80" s="957"/>
      <c r="BZ80" s="957"/>
      <c r="CA80" s="957"/>
      <c r="CB80" s="957"/>
      <c r="CC80" s="957"/>
      <c r="CD80" s="957"/>
      <c r="CE80" s="957"/>
      <c r="CF80" s="957"/>
      <c r="CG80" s="958"/>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50"/>
      <c r="DW80" s="951"/>
      <c r="DX80" s="951"/>
      <c r="DY80" s="951"/>
      <c r="DZ80" s="952"/>
      <c r="EA80" s="242"/>
    </row>
    <row r="81" spans="1:131" s="243" customFormat="1" ht="26.25" customHeight="1" x14ac:dyDescent="0.15">
      <c r="A81" s="257">
        <v>14</v>
      </c>
      <c r="B81" s="966"/>
      <c r="C81" s="967"/>
      <c r="D81" s="967"/>
      <c r="E81" s="967"/>
      <c r="F81" s="967"/>
      <c r="G81" s="967"/>
      <c r="H81" s="967"/>
      <c r="I81" s="967"/>
      <c r="J81" s="967"/>
      <c r="K81" s="967"/>
      <c r="L81" s="967"/>
      <c r="M81" s="967"/>
      <c r="N81" s="967"/>
      <c r="O81" s="967"/>
      <c r="P81" s="968"/>
      <c r="Q81" s="969"/>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70"/>
      <c r="BA81" s="970"/>
      <c r="BB81" s="970"/>
      <c r="BC81" s="970"/>
      <c r="BD81" s="971"/>
      <c r="BE81" s="261"/>
      <c r="BF81" s="261"/>
      <c r="BG81" s="261"/>
      <c r="BH81" s="261"/>
      <c r="BI81" s="261"/>
      <c r="BJ81" s="261"/>
      <c r="BK81" s="261"/>
      <c r="BL81" s="261"/>
      <c r="BM81" s="261"/>
      <c r="BN81" s="261"/>
      <c r="BO81" s="261"/>
      <c r="BP81" s="261"/>
      <c r="BQ81" s="258">
        <v>75</v>
      </c>
      <c r="BR81" s="263"/>
      <c r="BS81" s="956"/>
      <c r="BT81" s="957"/>
      <c r="BU81" s="957"/>
      <c r="BV81" s="957"/>
      <c r="BW81" s="957"/>
      <c r="BX81" s="957"/>
      <c r="BY81" s="957"/>
      <c r="BZ81" s="957"/>
      <c r="CA81" s="957"/>
      <c r="CB81" s="957"/>
      <c r="CC81" s="957"/>
      <c r="CD81" s="957"/>
      <c r="CE81" s="957"/>
      <c r="CF81" s="957"/>
      <c r="CG81" s="958"/>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50"/>
      <c r="DW81" s="951"/>
      <c r="DX81" s="951"/>
      <c r="DY81" s="951"/>
      <c r="DZ81" s="952"/>
      <c r="EA81" s="242"/>
    </row>
    <row r="82" spans="1:131" s="243" customFormat="1" ht="26.25" customHeight="1" x14ac:dyDescent="0.15">
      <c r="A82" s="257">
        <v>15</v>
      </c>
      <c r="B82" s="966"/>
      <c r="C82" s="967"/>
      <c r="D82" s="967"/>
      <c r="E82" s="967"/>
      <c r="F82" s="967"/>
      <c r="G82" s="967"/>
      <c r="H82" s="967"/>
      <c r="I82" s="967"/>
      <c r="J82" s="967"/>
      <c r="K82" s="967"/>
      <c r="L82" s="967"/>
      <c r="M82" s="967"/>
      <c r="N82" s="967"/>
      <c r="O82" s="967"/>
      <c r="P82" s="968"/>
      <c r="Q82" s="969"/>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70"/>
      <c r="BA82" s="970"/>
      <c r="BB82" s="970"/>
      <c r="BC82" s="970"/>
      <c r="BD82" s="971"/>
      <c r="BE82" s="261"/>
      <c r="BF82" s="261"/>
      <c r="BG82" s="261"/>
      <c r="BH82" s="261"/>
      <c r="BI82" s="261"/>
      <c r="BJ82" s="261"/>
      <c r="BK82" s="261"/>
      <c r="BL82" s="261"/>
      <c r="BM82" s="261"/>
      <c r="BN82" s="261"/>
      <c r="BO82" s="261"/>
      <c r="BP82" s="261"/>
      <c r="BQ82" s="258">
        <v>76</v>
      </c>
      <c r="BR82" s="263"/>
      <c r="BS82" s="956"/>
      <c r="BT82" s="957"/>
      <c r="BU82" s="957"/>
      <c r="BV82" s="957"/>
      <c r="BW82" s="957"/>
      <c r="BX82" s="957"/>
      <c r="BY82" s="957"/>
      <c r="BZ82" s="957"/>
      <c r="CA82" s="957"/>
      <c r="CB82" s="957"/>
      <c r="CC82" s="957"/>
      <c r="CD82" s="957"/>
      <c r="CE82" s="957"/>
      <c r="CF82" s="957"/>
      <c r="CG82" s="958"/>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50"/>
      <c r="DW82" s="951"/>
      <c r="DX82" s="951"/>
      <c r="DY82" s="951"/>
      <c r="DZ82" s="952"/>
      <c r="EA82" s="242"/>
    </row>
    <row r="83" spans="1:131" s="243" customFormat="1" ht="26.25" customHeight="1" x14ac:dyDescent="0.15">
      <c r="A83" s="257">
        <v>16</v>
      </c>
      <c r="B83" s="966"/>
      <c r="C83" s="967"/>
      <c r="D83" s="967"/>
      <c r="E83" s="967"/>
      <c r="F83" s="967"/>
      <c r="G83" s="967"/>
      <c r="H83" s="967"/>
      <c r="I83" s="967"/>
      <c r="J83" s="967"/>
      <c r="K83" s="967"/>
      <c r="L83" s="967"/>
      <c r="M83" s="967"/>
      <c r="N83" s="967"/>
      <c r="O83" s="967"/>
      <c r="P83" s="968"/>
      <c r="Q83" s="969"/>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70"/>
      <c r="BA83" s="970"/>
      <c r="BB83" s="970"/>
      <c r="BC83" s="970"/>
      <c r="BD83" s="971"/>
      <c r="BE83" s="261"/>
      <c r="BF83" s="261"/>
      <c r="BG83" s="261"/>
      <c r="BH83" s="261"/>
      <c r="BI83" s="261"/>
      <c r="BJ83" s="261"/>
      <c r="BK83" s="261"/>
      <c r="BL83" s="261"/>
      <c r="BM83" s="261"/>
      <c r="BN83" s="261"/>
      <c r="BO83" s="261"/>
      <c r="BP83" s="261"/>
      <c r="BQ83" s="258">
        <v>77</v>
      </c>
      <c r="BR83" s="263"/>
      <c r="BS83" s="956"/>
      <c r="BT83" s="957"/>
      <c r="BU83" s="957"/>
      <c r="BV83" s="957"/>
      <c r="BW83" s="957"/>
      <c r="BX83" s="957"/>
      <c r="BY83" s="957"/>
      <c r="BZ83" s="957"/>
      <c r="CA83" s="957"/>
      <c r="CB83" s="957"/>
      <c r="CC83" s="957"/>
      <c r="CD83" s="957"/>
      <c r="CE83" s="957"/>
      <c r="CF83" s="957"/>
      <c r="CG83" s="958"/>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50"/>
      <c r="DW83" s="951"/>
      <c r="DX83" s="951"/>
      <c r="DY83" s="951"/>
      <c r="DZ83" s="952"/>
      <c r="EA83" s="242"/>
    </row>
    <row r="84" spans="1:131" s="243" customFormat="1" ht="26.25" customHeight="1" x14ac:dyDescent="0.15">
      <c r="A84" s="257">
        <v>17</v>
      </c>
      <c r="B84" s="966"/>
      <c r="C84" s="967"/>
      <c r="D84" s="967"/>
      <c r="E84" s="967"/>
      <c r="F84" s="967"/>
      <c r="G84" s="967"/>
      <c r="H84" s="967"/>
      <c r="I84" s="967"/>
      <c r="J84" s="967"/>
      <c r="K84" s="967"/>
      <c r="L84" s="967"/>
      <c r="M84" s="967"/>
      <c r="N84" s="967"/>
      <c r="O84" s="967"/>
      <c r="P84" s="968"/>
      <c r="Q84" s="969"/>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70"/>
      <c r="BA84" s="970"/>
      <c r="BB84" s="970"/>
      <c r="BC84" s="970"/>
      <c r="BD84" s="971"/>
      <c r="BE84" s="261"/>
      <c r="BF84" s="261"/>
      <c r="BG84" s="261"/>
      <c r="BH84" s="261"/>
      <c r="BI84" s="261"/>
      <c r="BJ84" s="261"/>
      <c r="BK84" s="261"/>
      <c r="BL84" s="261"/>
      <c r="BM84" s="261"/>
      <c r="BN84" s="261"/>
      <c r="BO84" s="261"/>
      <c r="BP84" s="261"/>
      <c r="BQ84" s="258">
        <v>78</v>
      </c>
      <c r="BR84" s="263"/>
      <c r="BS84" s="956"/>
      <c r="BT84" s="957"/>
      <c r="BU84" s="957"/>
      <c r="BV84" s="957"/>
      <c r="BW84" s="957"/>
      <c r="BX84" s="957"/>
      <c r="BY84" s="957"/>
      <c r="BZ84" s="957"/>
      <c r="CA84" s="957"/>
      <c r="CB84" s="957"/>
      <c r="CC84" s="957"/>
      <c r="CD84" s="957"/>
      <c r="CE84" s="957"/>
      <c r="CF84" s="957"/>
      <c r="CG84" s="958"/>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50"/>
      <c r="DW84" s="951"/>
      <c r="DX84" s="951"/>
      <c r="DY84" s="951"/>
      <c r="DZ84" s="952"/>
      <c r="EA84" s="242"/>
    </row>
    <row r="85" spans="1:131" s="243" customFormat="1" ht="26.25" customHeight="1" x14ac:dyDescent="0.15">
      <c r="A85" s="257">
        <v>18</v>
      </c>
      <c r="B85" s="966"/>
      <c r="C85" s="967"/>
      <c r="D85" s="967"/>
      <c r="E85" s="967"/>
      <c r="F85" s="967"/>
      <c r="G85" s="967"/>
      <c r="H85" s="967"/>
      <c r="I85" s="967"/>
      <c r="J85" s="967"/>
      <c r="K85" s="967"/>
      <c r="L85" s="967"/>
      <c r="M85" s="967"/>
      <c r="N85" s="967"/>
      <c r="O85" s="967"/>
      <c r="P85" s="968"/>
      <c r="Q85" s="969"/>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70"/>
      <c r="BA85" s="970"/>
      <c r="BB85" s="970"/>
      <c r="BC85" s="970"/>
      <c r="BD85" s="971"/>
      <c r="BE85" s="261"/>
      <c r="BF85" s="261"/>
      <c r="BG85" s="261"/>
      <c r="BH85" s="261"/>
      <c r="BI85" s="261"/>
      <c r="BJ85" s="261"/>
      <c r="BK85" s="261"/>
      <c r="BL85" s="261"/>
      <c r="BM85" s="261"/>
      <c r="BN85" s="261"/>
      <c r="BO85" s="261"/>
      <c r="BP85" s="261"/>
      <c r="BQ85" s="258">
        <v>79</v>
      </c>
      <c r="BR85" s="263"/>
      <c r="BS85" s="956"/>
      <c r="BT85" s="957"/>
      <c r="BU85" s="957"/>
      <c r="BV85" s="957"/>
      <c r="BW85" s="957"/>
      <c r="BX85" s="957"/>
      <c r="BY85" s="957"/>
      <c r="BZ85" s="957"/>
      <c r="CA85" s="957"/>
      <c r="CB85" s="957"/>
      <c r="CC85" s="957"/>
      <c r="CD85" s="957"/>
      <c r="CE85" s="957"/>
      <c r="CF85" s="957"/>
      <c r="CG85" s="958"/>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50"/>
      <c r="DW85" s="951"/>
      <c r="DX85" s="951"/>
      <c r="DY85" s="951"/>
      <c r="DZ85" s="952"/>
      <c r="EA85" s="242"/>
    </row>
    <row r="86" spans="1:131" s="243" customFormat="1" ht="26.25" customHeight="1" x14ac:dyDescent="0.15">
      <c r="A86" s="257">
        <v>19</v>
      </c>
      <c r="B86" s="966"/>
      <c r="C86" s="967"/>
      <c r="D86" s="967"/>
      <c r="E86" s="967"/>
      <c r="F86" s="967"/>
      <c r="G86" s="967"/>
      <c r="H86" s="967"/>
      <c r="I86" s="967"/>
      <c r="J86" s="967"/>
      <c r="K86" s="967"/>
      <c r="L86" s="967"/>
      <c r="M86" s="967"/>
      <c r="N86" s="967"/>
      <c r="O86" s="967"/>
      <c r="P86" s="968"/>
      <c r="Q86" s="969"/>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70"/>
      <c r="BA86" s="970"/>
      <c r="BB86" s="970"/>
      <c r="BC86" s="970"/>
      <c r="BD86" s="971"/>
      <c r="BE86" s="261"/>
      <c r="BF86" s="261"/>
      <c r="BG86" s="261"/>
      <c r="BH86" s="261"/>
      <c r="BI86" s="261"/>
      <c r="BJ86" s="261"/>
      <c r="BK86" s="261"/>
      <c r="BL86" s="261"/>
      <c r="BM86" s="261"/>
      <c r="BN86" s="261"/>
      <c r="BO86" s="261"/>
      <c r="BP86" s="261"/>
      <c r="BQ86" s="258">
        <v>80</v>
      </c>
      <c r="BR86" s="263"/>
      <c r="BS86" s="956"/>
      <c r="BT86" s="957"/>
      <c r="BU86" s="957"/>
      <c r="BV86" s="957"/>
      <c r="BW86" s="957"/>
      <c r="BX86" s="957"/>
      <c r="BY86" s="957"/>
      <c r="BZ86" s="957"/>
      <c r="CA86" s="957"/>
      <c r="CB86" s="957"/>
      <c r="CC86" s="957"/>
      <c r="CD86" s="957"/>
      <c r="CE86" s="957"/>
      <c r="CF86" s="957"/>
      <c r="CG86" s="958"/>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50"/>
      <c r="DW86" s="951"/>
      <c r="DX86" s="951"/>
      <c r="DY86" s="951"/>
      <c r="DZ86" s="952"/>
      <c r="EA86" s="242"/>
    </row>
    <row r="87" spans="1:131" s="243" customFormat="1" ht="26.25" customHeight="1" x14ac:dyDescent="0.15">
      <c r="A87" s="265">
        <v>20</v>
      </c>
      <c r="B87" s="978"/>
      <c r="C87" s="979"/>
      <c r="D87" s="979"/>
      <c r="E87" s="979"/>
      <c r="F87" s="979"/>
      <c r="G87" s="979"/>
      <c r="H87" s="979"/>
      <c r="I87" s="979"/>
      <c r="J87" s="979"/>
      <c r="K87" s="979"/>
      <c r="L87" s="979"/>
      <c r="M87" s="979"/>
      <c r="N87" s="979"/>
      <c r="O87" s="979"/>
      <c r="P87" s="980"/>
      <c r="Q87" s="981"/>
      <c r="R87" s="982"/>
      <c r="S87" s="982"/>
      <c r="T87" s="982"/>
      <c r="U87" s="982"/>
      <c r="V87" s="982"/>
      <c r="W87" s="982"/>
      <c r="X87" s="982"/>
      <c r="Y87" s="982"/>
      <c r="Z87" s="982"/>
      <c r="AA87" s="982"/>
      <c r="AB87" s="982"/>
      <c r="AC87" s="982"/>
      <c r="AD87" s="982"/>
      <c r="AE87" s="982"/>
      <c r="AF87" s="982"/>
      <c r="AG87" s="982"/>
      <c r="AH87" s="982"/>
      <c r="AI87" s="982"/>
      <c r="AJ87" s="982"/>
      <c r="AK87" s="982"/>
      <c r="AL87" s="982"/>
      <c r="AM87" s="982"/>
      <c r="AN87" s="982"/>
      <c r="AO87" s="982"/>
      <c r="AP87" s="982"/>
      <c r="AQ87" s="982"/>
      <c r="AR87" s="982"/>
      <c r="AS87" s="982"/>
      <c r="AT87" s="982"/>
      <c r="AU87" s="982"/>
      <c r="AV87" s="982"/>
      <c r="AW87" s="982"/>
      <c r="AX87" s="982"/>
      <c r="AY87" s="982"/>
      <c r="AZ87" s="983"/>
      <c r="BA87" s="983"/>
      <c r="BB87" s="983"/>
      <c r="BC87" s="983"/>
      <c r="BD87" s="984"/>
      <c r="BE87" s="261"/>
      <c r="BF87" s="261"/>
      <c r="BG87" s="261"/>
      <c r="BH87" s="261"/>
      <c r="BI87" s="261"/>
      <c r="BJ87" s="261"/>
      <c r="BK87" s="261"/>
      <c r="BL87" s="261"/>
      <c r="BM87" s="261"/>
      <c r="BN87" s="261"/>
      <c r="BO87" s="261"/>
      <c r="BP87" s="261"/>
      <c r="BQ87" s="258">
        <v>81</v>
      </c>
      <c r="BR87" s="263"/>
      <c r="BS87" s="956"/>
      <c r="BT87" s="957"/>
      <c r="BU87" s="957"/>
      <c r="BV87" s="957"/>
      <c r="BW87" s="957"/>
      <c r="BX87" s="957"/>
      <c r="BY87" s="957"/>
      <c r="BZ87" s="957"/>
      <c r="CA87" s="957"/>
      <c r="CB87" s="957"/>
      <c r="CC87" s="957"/>
      <c r="CD87" s="957"/>
      <c r="CE87" s="957"/>
      <c r="CF87" s="957"/>
      <c r="CG87" s="958"/>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50"/>
      <c r="DW87" s="951"/>
      <c r="DX87" s="951"/>
      <c r="DY87" s="951"/>
      <c r="DZ87" s="952"/>
      <c r="EA87" s="242"/>
    </row>
    <row r="88" spans="1:131" s="243" customFormat="1" ht="26.25" customHeight="1" thickBot="1" x14ac:dyDescent="0.2">
      <c r="A88" s="260" t="s">
        <v>390</v>
      </c>
      <c r="B88" s="879" t="s">
        <v>422</v>
      </c>
      <c r="C88" s="880"/>
      <c r="D88" s="880"/>
      <c r="E88" s="880"/>
      <c r="F88" s="880"/>
      <c r="G88" s="880"/>
      <c r="H88" s="880"/>
      <c r="I88" s="880"/>
      <c r="J88" s="880"/>
      <c r="K88" s="880"/>
      <c r="L88" s="880"/>
      <c r="M88" s="880"/>
      <c r="N88" s="880"/>
      <c r="O88" s="880"/>
      <c r="P88" s="881"/>
      <c r="Q88" s="931"/>
      <c r="R88" s="932"/>
      <c r="S88" s="932"/>
      <c r="T88" s="932"/>
      <c r="U88" s="932"/>
      <c r="V88" s="932"/>
      <c r="W88" s="932"/>
      <c r="X88" s="932"/>
      <c r="Y88" s="932"/>
      <c r="Z88" s="932"/>
      <c r="AA88" s="932"/>
      <c r="AB88" s="932"/>
      <c r="AC88" s="932"/>
      <c r="AD88" s="932"/>
      <c r="AE88" s="932"/>
      <c r="AF88" s="935">
        <v>3186</v>
      </c>
      <c r="AG88" s="935"/>
      <c r="AH88" s="935"/>
      <c r="AI88" s="935"/>
      <c r="AJ88" s="935"/>
      <c r="AK88" s="932"/>
      <c r="AL88" s="932"/>
      <c r="AM88" s="932"/>
      <c r="AN88" s="932"/>
      <c r="AO88" s="932"/>
      <c r="AP88" s="935">
        <v>5145</v>
      </c>
      <c r="AQ88" s="935"/>
      <c r="AR88" s="935"/>
      <c r="AS88" s="935"/>
      <c r="AT88" s="935"/>
      <c r="AU88" s="935">
        <v>429</v>
      </c>
      <c r="AV88" s="935"/>
      <c r="AW88" s="935"/>
      <c r="AX88" s="935"/>
      <c r="AY88" s="935"/>
      <c r="AZ88" s="940"/>
      <c r="BA88" s="940"/>
      <c r="BB88" s="940"/>
      <c r="BC88" s="940"/>
      <c r="BD88" s="941"/>
      <c r="BE88" s="261"/>
      <c r="BF88" s="261"/>
      <c r="BG88" s="261"/>
      <c r="BH88" s="261"/>
      <c r="BI88" s="261"/>
      <c r="BJ88" s="261"/>
      <c r="BK88" s="261"/>
      <c r="BL88" s="261"/>
      <c r="BM88" s="261"/>
      <c r="BN88" s="261"/>
      <c r="BO88" s="261"/>
      <c r="BP88" s="261"/>
      <c r="BQ88" s="258">
        <v>82</v>
      </c>
      <c r="BR88" s="263"/>
      <c r="BS88" s="956"/>
      <c r="BT88" s="957"/>
      <c r="BU88" s="957"/>
      <c r="BV88" s="957"/>
      <c r="BW88" s="957"/>
      <c r="BX88" s="957"/>
      <c r="BY88" s="957"/>
      <c r="BZ88" s="957"/>
      <c r="CA88" s="957"/>
      <c r="CB88" s="957"/>
      <c r="CC88" s="957"/>
      <c r="CD88" s="957"/>
      <c r="CE88" s="957"/>
      <c r="CF88" s="957"/>
      <c r="CG88" s="958"/>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50"/>
      <c r="DW88" s="951"/>
      <c r="DX88" s="951"/>
      <c r="DY88" s="951"/>
      <c r="DZ88" s="952"/>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56"/>
      <c r="BT89" s="957"/>
      <c r="BU89" s="957"/>
      <c r="BV89" s="957"/>
      <c r="BW89" s="957"/>
      <c r="BX89" s="957"/>
      <c r="BY89" s="957"/>
      <c r="BZ89" s="957"/>
      <c r="CA89" s="957"/>
      <c r="CB89" s="957"/>
      <c r="CC89" s="957"/>
      <c r="CD89" s="957"/>
      <c r="CE89" s="957"/>
      <c r="CF89" s="957"/>
      <c r="CG89" s="958"/>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50"/>
      <c r="DW89" s="951"/>
      <c r="DX89" s="951"/>
      <c r="DY89" s="951"/>
      <c r="DZ89" s="952"/>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56"/>
      <c r="BT90" s="957"/>
      <c r="BU90" s="957"/>
      <c r="BV90" s="957"/>
      <c r="BW90" s="957"/>
      <c r="BX90" s="957"/>
      <c r="BY90" s="957"/>
      <c r="BZ90" s="957"/>
      <c r="CA90" s="957"/>
      <c r="CB90" s="957"/>
      <c r="CC90" s="957"/>
      <c r="CD90" s="957"/>
      <c r="CE90" s="957"/>
      <c r="CF90" s="957"/>
      <c r="CG90" s="958"/>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50"/>
      <c r="DW90" s="951"/>
      <c r="DX90" s="951"/>
      <c r="DY90" s="951"/>
      <c r="DZ90" s="952"/>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56"/>
      <c r="BT91" s="957"/>
      <c r="BU91" s="957"/>
      <c r="BV91" s="957"/>
      <c r="BW91" s="957"/>
      <c r="BX91" s="957"/>
      <c r="BY91" s="957"/>
      <c r="BZ91" s="957"/>
      <c r="CA91" s="957"/>
      <c r="CB91" s="957"/>
      <c r="CC91" s="957"/>
      <c r="CD91" s="957"/>
      <c r="CE91" s="957"/>
      <c r="CF91" s="957"/>
      <c r="CG91" s="958"/>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50"/>
      <c r="DW91" s="951"/>
      <c r="DX91" s="951"/>
      <c r="DY91" s="951"/>
      <c r="DZ91" s="952"/>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56"/>
      <c r="BT92" s="957"/>
      <c r="BU92" s="957"/>
      <c r="BV92" s="957"/>
      <c r="BW92" s="957"/>
      <c r="BX92" s="957"/>
      <c r="BY92" s="957"/>
      <c r="BZ92" s="957"/>
      <c r="CA92" s="957"/>
      <c r="CB92" s="957"/>
      <c r="CC92" s="957"/>
      <c r="CD92" s="957"/>
      <c r="CE92" s="957"/>
      <c r="CF92" s="957"/>
      <c r="CG92" s="958"/>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50"/>
      <c r="DW92" s="951"/>
      <c r="DX92" s="951"/>
      <c r="DY92" s="951"/>
      <c r="DZ92" s="952"/>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56"/>
      <c r="BT93" s="957"/>
      <c r="BU93" s="957"/>
      <c r="BV93" s="957"/>
      <c r="BW93" s="957"/>
      <c r="BX93" s="957"/>
      <c r="BY93" s="957"/>
      <c r="BZ93" s="957"/>
      <c r="CA93" s="957"/>
      <c r="CB93" s="957"/>
      <c r="CC93" s="957"/>
      <c r="CD93" s="957"/>
      <c r="CE93" s="957"/>
      <c r="CF93" s="957"/>
      <c r="CG93" s="958"/>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50"/>
      <c r="DW93" s="951"/>
      <c r="DX93" s="951"/>
      <c r="DY93" s="951"/>
      <c r="DZ93" s="952"/>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56"/>
      <c r="BT94" s="957"/>
      <c r="BU94" s="957"/>
      <c r="BV94" s="957"/>
      <c r="BW94" s="957"/>
      <c r="BX94" s="957"/>
      <c r="BY94" s="957"/>
      <c r="BZ94" s="957"/>
      <c r="CA94" s="957"/>
      <c r="CB94" s="957"/>
      <c r="CC94" s="957"/>
      <c r="CD94" s="957"/>
      <c r="CE94" s="957"/>
      <c r="CF94" s="957"/>
      <c r="CG94" s="958"/>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50"/>
      <c r="DW94" s="951"/>
      <c r="DX94" s="951"/>
      <c r="DY94" s="951"/>
      <c r="DZ94" s="952"/>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56"/>
      <c r="BT95" s="957"/>
      <c r="BU95" s="957"/>
      <c r="BV95" s="957"/>
      <c r="BW95" s="957"/>
      <c r="BX95" s="957"/>
      <c r="BY95" s="957"/>
      <c r="BZ95" s="957"/>
      <c r="CA95" s="957"/>
      <c r="CB95" s="957"/>
      <c r="CC95" s="957"/>
      <c r="CD95" s="957"/>
      <c r="CE95" s="957"/>
      <c r="CF95" s="957"/>
      <c r="CG95" s="958"/>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50"/>
      <c r="DW95" s="951"/>
      <c r="DX95" s="951"/>
      <c r="DY95" s="951"/>
      <c r="DZ95" s="952"/>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56"/>
      <c r="BT96" s="957"/>
      <c r="BU96" s="957"/>
      <c r="BV96" s="957"/>
      <c r="BW96" s="957"/>
      <c r="BX96" s="957"/>
      <c r="BY96" s="957"/>
      <c r="BZ96" s="957"/>
      <c r="CA96" s="957"/>
      <c r="CB96" s="957"/>
      <c r="CC96" s="957"/>
      <c r="CD96" s="957"/>
      <c r="CE96" s="957"/>
      <c r="CF96" s="957"/>
      <c r="CG96" s="958"/>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50"/>
      <c r="DW96" s="951"/>
      <c r="DX96" s="951"/>
      <c r="DY96" s="951"/>
      <c r="DZ96" s="952"/>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56"/>
      <c r="BT97" s="957"/>
      <c r="BU97" s="957"/>
      <c r="BV97" s="957"/>
      <c r="BW97" s="957"/>
      <c r="BX97" s="957"/>
      <c r="BY97" s="957"/>
      <c r="BZ97" s="957"/>
      <c r="CA97" s="957"/>
      <c r="CB97" s="957"/>
      <c r="CC97" s="957"/>
      <c r="CD97" s="957"/>
      <c r="CE97" s="957"/>
      <c r="CF97" s="957"/>
      <c r="CG97" s="958"/>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50"/>
      <c r="DW97" s="951"/>
      <c r="DX97" s="951"/>
      <c r="DY97" s="951"/>
      <c r="DZ97" s="952"/>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56"/>
      <c r="BT98" s="957"/>
      <c r="BU98" s="957"/>
      <c r="BV98" s="957"/>
      <c r="BW98" s="957"/>
      <c r="BX98" s="957"/>
      <c r="BY98" s="957"/>
      <c r="BZ98" s="957"/>
      <c r="CA98" s="957"/>
      <c r="CB98" s="957"/>
      <c r="CC98" s="957"/>
      <c r="CD98" s="957"/>
      <c r="CE98" s="957"/>
      <c r="CF98" s="957"/>
      <c r="CG98" s="958"/>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50"/>
      <c r="DW98" s="951"/>
      <c r="DX98" s="951"/>
      <c r="DY98" s="951"/>
      <c r="DZ98" s="952"/>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56"/>
      <c r="BT99" s="957"/>
      <c r="BU99" s="957"/>
      <c r="BV99" s="957"/>
      <c r="BW99" s="957"/>
      <c r="BX99" s="957"/>
      <c r="BY99" s="957"/>
      <c r="BZ99" s="957"/>
      <c r="CA99" s="957"/>
      <c r="CB99" s="957"/>
      <c r="CC99" s="957"/>
      <c r="CD99" s="957"/>
      <c r="CE99" s="957"/>
      <c r="CF99" s="957"/>
      <c r="CG99" s="958"/>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50"/>
      <c r="DW99" s="951"/>
      <c r="DX99" s="951"/>
      <c r="DY99" s="951"/>
      <c r="DZ99" s="952"/>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56"/>
      <c r="BT100" s="957"/>
      <c r="BU100" s="957"/>
      <c r="BV100" s="957"/>
      <c r="BW100" s="957"/>
      <c r="BX100" s="957"/>
      <c r="BY100" s="957"/>
      <c r="BZ100" s="957"/>
      <c r="CA100" s="957"/>
      <c r="CB100" s="957"/>
      <c r="CC100" s="957"/>
      <c r="CD100" s="957"/>
      <c r="CE100" s="957"/>
      <c r="CF100" s="957"/>
      <c r="CG100" s="958"/>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50"/>
      <c r="DW100" s="951"/>
      <c r="DX100" s="951"/>
      <c r="DY100" s="951"/>
      <c r="DZ100" s="952"/>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56"/>
      <c r="BT101" s="957"/>
      <c r="BU101" s="957"/>
      <c r="BV101" s="957"/>
      <c r="BW101" s="957"/>
      <c r="BX101" s="957"/>
      <c r="BY101" s="957"/>
      <c r="BZ101" s="957"/>
      <c r="CA101" s="957"/>
      <c r="CB101" s="957"/>
      <c r="CC101" s="957"/>
      <c r="CD101" s="957"/>
      <c r="CE101" s="957"/>
      <c r="CF101" s="957"/>
      <c r="CG101" s="958"/>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50"/>
      <c r="DW101" s="951"/>
      <c r="DX101" s="951"/>
      <c r="DY101" s="951"/>
      <c r="DZ101" s="952"/>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390</v>
      </c>
      <c r="BR102" s="879" t="s">
        <v>423</v>
      </c>
      <c r="BS102" s="880"/>
      <c r="BT102" s="880"/>
      <c r="BU102" s="880"/>
      <c r="BV102" s="880"/>
      <c r="BW102" s="880"/>
      <c r="BX102" s="880"/>
      <c r="BY102" s="880"/>
      <c r="BZ102" s="880"/>
      <c r="CA102" s="880"/>
      <c r="CB102" s="880"/>
      <c r="CC102" s="880"/>
      <c r="CD102" s="880"/>
      <c r="CE102" s="880"/>
      <c r="CF102" s="880"/>
      <c r="CG102" s="881"/>
      <c r="CH102" s="985"/>
      <c r="CI102" s="986"/>
      <c r="CJ102" s="986"/>
      <c r="CK102" s="986"/>
      <c r="CL102" s="987"/>
      <c r="CM102" s="985"/>
      <c r="CN102" s="986"/>
      <c r="CO102" s="986"/>
      <c r="CP102" s="986"/>
      <c r="CQ102" s="987"/>
      <c r="CR102" s="988">
        <v>5</v>
      </c>
      <c r="CS102" s="943"/>
      <c r="CT102" s="943"/>
      <c r="CU102" s="943"/>
      <c r="CV102" s="989"/>
      <c r="CW102" s="988"/>
      <c r="CX102" s="943"/>
      <c r="CY102" s="943"/>
      <c r="CZ102" s="943"/>
      <c r="DA102" s="989"/>
      <c r="DB102" s="988">
        <v>1116</v>
      </c>
      <c r="DC102" s="943"/>
      <c r="DD102" s="943"/>
      <c r="DE102" s="943"/>
      <c r="DF102" s="989"/>
      <c r="DG102" s="988">
        <v>1920</v>
      </c>
      <c r="DH102" s="943"/>
      <c r="DI102" s="943"/>
      <c r="DJ102" s="943"/>
      <c r="DK102" s="989"/>
      <c r="DL102" s="988"/>
      <c r="DM102" s="943"/>
      <c r="DN102" s="943"/>
      <c r="DO102" s="943"/>
      <c r="DP102" s="989"/>
      <c r="DQ102" s="988"/>
      <c r="DR102" s="943"/>
      <c r="DS102" s="943"/>
      <c r="DT102" s="943"/>
      <c r="DU102" s="989"/>
      <c r="DV102" s="1012"/>
      <c r="DW102" s="1013"/>
      <c r="DX102" s="1013"/>
      <c r="DY102" s="1013"/>
      <c r="DZ102" s="1014"/>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15" t="s">
        <v>424</v>
      </c>
      <c r="BR103" s="1015"/>
      <c r="BS103" s="1015"/>
      <c r="BT103" s="1015"/>
      <c r="BU103" s="1015"/>
      <c r="BV103" s="1015"/>
      <c r="BW103" s="1015"/>
      <c r="BX103" s="1015"/>
      <c r="BY103" s="1015"/>
      <c r="BZ103" s="1015"/>
      <c r="CA103" s="1015"/>
      <c r="CB103" s="1015"/>
      <c r="CC103" s="1015"/>
      <c r="CD103" s="1015"/>
      <c r="CE103" s="1015"/>
      <c r="CF103" s="1015"/>
      <c r="CG103" s="1015"/>
      <c r="CH103" s="1015"/>
      <c r="CI103" s="1015"/>
      <c r="CJ103" s="1015"/>
      <c r="CK103" s="1015"/>
      <c r="CL103" s="1015"/>
      <c r="CM103" s="1015"/>
      <c r="CN103" s="1015"/>
      <c r="CO103" s="1015"/>
      <c r="CP103" s="1015"/>
      <c r="CQ103" s="1015"/>
      <c r="CR103" s="1015"/>
      <c r="CS103" s="1015"/>
      <c r="CT103" s="1015"/>
      <c r="CU103" s="1015"/>
      <c r="CV103" s="1015"/>
      <c r="CW103" s="1015"/>
      <c r="CX103" s="1015"/>
      <c r="CY103" s="1015"/>
      <c r="CZ103" s="1015"/>
      <c r="DA103" s="1015"/>
      <c r="DB103" s="1015"/>
      <c r="DC103" s="1015"/>
      <c r="DD103" s="1015"/>
      <c r="DE103" s="1015"/>
      <c r="DF103" s="1015"/>
      <c r="DG103" s="1015"/>
      <c r="DH103" s="1015"/>
      <c r="DI103" s="1015"/>
      <c r="DJ103" s="1015"/>
      <c r="DK103" s="1015"/>
      <c r="DL103" s="1015"/>
      <c r="DM103" s="1015"/>
      <c r="DN103" s="1015"/>
      <c r="DO103" s="1015"/>
      <c r="DP103" s="1015"/>
      <c r="DQ103" s="1015"/>
      <c r="DR103" s="1015"/>
      <c r="DS103" s="1015"/>
      <c r="DT103" s="1015"/>
      <c r="DU103" s="1015"/>
      <c r="DV103" s="1015"/>
      <c r="DW103" s="1015"/>
      <c r="DX103" s="1015"/>
      <c r="DY103" s="1015"/>
      <c r="DZ103" s="1015"/>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16" t="s">
        <v>425</v>
      </c>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426</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427</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17" t="s">
        <v>428</v>
      </c>
      <c r="B108" s="1018"/>
      <c r="C108" s="1018"/>
      <c r="D108" s="1018"/>
      <c r="E108" s="1018"/>
      <c r="F108" s="1018"/>
      <c r="G108" s="1018"/>
      <c r="H108" s="1018"/>
      <c r="I108" s="1018"/>
      <c r="J108" s="1018"/>
      <c r="K108" s="1018"/>
      <c r="L108" s="1018"/>
      <c r="M108" s="1018"/>
      <c r="N108" s="1018"/>
      <c r="O108" s="1018"/>
      <c r="P108" s="1018"/>
      <c r="Q108" s="1018"/>
      <c r="R108" s="1018"/>
      <c r="S108" s="1018"/>
      <c r="T108" s="1018"/>
      <c r="U108" s="1018"/>
      <c r="V108" s="1018"/>
      <c r="W108" s="1018"/>
      <c r="X108" s="1018"/>
      <c r="Y108" s="1018"/>
      <c r="Z108" s="1018"/>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9"/>
      <c r="AU108" s="1017" t="s">
        <v>429</v>
      </c>
      <c r="AV108" s="1018"/>
      <c r="AW108" s="1018"/>
      <c r="AX108" s="1018"/>
      <c r="AY108" s="1018"/>
      <c r="AZ108" s="1018"/>
      <c r="BA108" s="1018"/>
      <c r="BB108" s="1018"/>
      <c r="BC108" s="1018"/>
      <c r="BD108" s="1018"/>
      <c r="BE108" s="1018"/>
      <c r="BF108" s="1018"/>
      <c r="BG108" s="1018"/>
      <c r="BH108" s="1018"/>
      <c r="BI108" s="1018"/>
      <c r="BJ108" s="1018"/>
      <c r="BK108" s="1018"/>
      <c r="BL108" s="1018"/>
      <c r="BM108" s="1018"/>
      <c r="BN108" s="1018"/>
      <c r="BO108" s="1018"/>
      <c r="BP108" s="1018"/>
      <c r="BQ108" s="1018"/>
      <c r="BR108" s="1018"/>
      <c r="BS108" s="1018"/>
      <c r="BT108" s="1018"/>
      <c r="BU108" s="1018"/>
      <c r="BV108" s="1018"/>
      <c r="BW108" s="1018"/>
      <c r="BX108" s="1018"/>
      <c r="BY108" s="1018"/>
      <c r="BZ108" s="1018"/>
      <c r="CA108" s="1018"/>
      <c r="CB108" s="1018"/>
      <c r="CC108" s="1018"/>
      <c r="CD108" s="1018"/>
      <c r="CE108" s="1018"/>
      <c r="CF108" s="1018"/>
      <c r="CG108" s="1018"/>
      <c r="CH108" s="1018"/>
      <c r="CI108" s="1018"/>
      <c r="CJ108" s="1018"/>
      <c r="CK108" s="1018"/>
      <c r="CL108" s="1018"/>
      <c r="CM108" s="1018"/>
      <c r="CN108" s="1018"/>
      <c r="CO108" s="1018"/>
      <c r="CP108" s="1018"/>
      <c r="CQ108" s="1018"/>
      <c r="CR108" s="1018"/>
      <c r="CS108" s="1018"/>
      <c r="CT108" s="1018"/>
      <c r="CU108" s="1018"/>
      <c r="CV108" s="1018"/>
      <c r="CW108" s="1018"/>
      <c r="CX108" s="1018"/>
      <c r="CY108" s="1018"/>
      <c r="CZ108" s="1018"/>
      <c r="DA108" s="1018"/>
      <c r="DB108" s="1018"/>
      <c r="DC108" s="1018"/>
      <c r="DD108" s="1018"/>
      <c r="DE108" s="1018"/>
      <c r="DF108" s="1018"/>
      <c r="DG108" s="1018"/>
      <c r="DH108" s="1018"/>
      <c r="DI108" s="1018"/>
      <c r="DJ108" s="1018"/>
      <c r="DK108" s="1018"/>
      <c r="DL108" s="1018"/>
      <c r="DM108" s="1018"/>
      <c r="DN108" s="1018"/>
      <c r="DO108" s="1018"/>
      <c r="DP108" s="1018"/>
      <c r="DQ108" s="1018"/>
      <c r="DR108" s="1018"/>
      <c r="DS108" s="1018"/>
      <c r="DT108" s="1018"/>
      <c r="DU108" s="1018"/>
      <c r="DV108" s="1018"/>
      <c r="DW108" s="1018"/>
      <c r="DX108" s="1018"/>
      <c r="DY108" s="1018"/>
      <c r="DZ108" s="1019"/>
    </row>
    <row r="109" spans="1:131" s="242" customFormat="1" ht="26.25" customHeight="1" x14ac:dyDescent="0.15">
      <c r="A109" s="1010" t="s">
        <v>430</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0" t="s">
        <v>431</v>
      </c>
      <c r="AB109" s="991"/>
      <c r="AC109" s="991"/>
      <c r="AD109" s="991"/>
      <c r="AE109" s="992"/>
      <c r="AF109" s="990" t="s">
        <v>432</v>
      </c>
      <c r="AG109" s="991"/>
      <c r="AH109" s="991"/>
      <c r="AI109" s="991"/>
      <c r="AJ109" s="992"/>
      <c r="AK109" s="990" t="s">
        <v>305</v>
      </c>
      <c r="AL109" s="991"/>
      <c r="AM109" s="991"/>
      <c r="AN109" s="991"/>
      <c r="AO109" s="992"/>
      <c r="AP109" s="990" t="s">
        <v>433</v>
      </c>
      <c r="AQ109" s="991"/>
      <c r="AR109" s="991"/>
      <c r="AS109" s="991"/>
      <c r="AT109" s="993"/>
      <c r="AU109" s="1010" t="s">
        <v>430</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0" t="s">
        <v>431</v>
      </c>
      <c r="BR109" s="991"/>
      <c r="BS109" s="991"/>
      <c r="BT109" s="991"/>
      <c r="BU109" s="992"/>
      <c r="BV109" s="990" t="s">
        <v>432</v>
      </c>
      <c r="BW109" s="991"/>
      <c r="BX109" s="991"/>
      <c r="BY109" s="991"/>
      <c r="BZ109" s="992"/>
      <c r="CA109" s="990" t="s">
        <v>305</v>
      </c>
      <c r="CB109" s="991"/>
      <c r="CC109" s="991"/>
      <c r="CD109" s="991"/>
      <c r="CE109" s="992"/>
      <c r="CF109" s="1011" t="s">
        <v>433</v>
      </c>
      <c r="CG109" s="1011"/>
      <c r="CH109" s="1011"/>
      <c r="CI109" s="1011"/>
      <c r="CJ109" s="1011"/>
      <c r="CK109" s="990" t="s">
        <v>434</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0" t="s">
        <v>431</v>
      </c>
      <c r="DH109" s="991"/>
      <c r="DI109" s="991"/>
      <c r="DJ109" s="991"/>
      <c r="DK109" s="992"/>
      <c r="DL109" s="990" t="s">
        <v>432</v>
      </c>
      <c r="DM109" s="991"/>
      <c r="DN109" s="991"/>
      <c r="DO109" s="991"/>
      <c r="DP109" s="992"/>
      <c r="DQ109" s="990" t="s">
        <v>305</v>
      </c>
      <c r="DR109" s="991"/>
      <c r="DS109" s="991"/>
      <c r="DT109" s="991"/>
      <c r="DU109" s="992"/>
      <c r="DV109" s="990" t="s">
        <v>433</v>
      </c>
      <c r="DW109" s="991"/>
      <c r="DX109" s="991"/>
      <c r="DY109" s="991"/>
      <c r="DZ109" s="993"/>
    </row>
    <row r="110" spans="1:131" s="242" customFormat="1" ht="26.25" customHeight="1" x14ac:dyDescent="0.15">
      <c r="A110" s="994" t="s">
        <v>435</v>
      </c>
      <c r="B110" s="995"/>
      <c r="C110" s="995"/>
      <c r="D110" s="995"/>
      <c r="E110" s="995"/>
      <c r="F110" s="995"/>
      <c r="G110" s="995"/>
      <c r="H110" s="995"/>
      <c r="I110" s="995"/>
      <c r="J110" s="995"/>
      <c r="K110" s="995"/>
      <c r="L110" s="995"/>
      <c r="M110" s="995"/>
      <c r="N110" s="995"/>
      <c r="O110" s="995"/>
      <c r="P110" s="995"/>
      <c r="Q110" s="995"/>
      <c r="R110" s="995"/>
      <c r="S110" s="995"/>
      <c r="T110" s="995"/>
      <c r="U110" s="995"/>
      <c r="V110" s="995"/>
      <c r="W110" s="995"/>
      <c r="X110" s="995"/>
      <c r="Y110" s="995"/>
      <c r="Z110" s="996"/>
      <c r="AA110" s="997">
        <v>412867</v>
      </c>
      <c r="AB110" s="998"/>
      <c r="AC110" s="998"/>
      <c r="AD110" s="998"/>
      <c r="AE110" s="999"/>
      <c r="AF110" s="1000">
        <v>410026</v>
      </c>
      <c r="AG110" s="998"/>
      <c r="AH110" s="998"/>
      <c r="AI110" s="998"/>
      <c r="AJ110" s="999"/>
      <c r="AK110" s="1000">
        <v>432850</v>
      </c>
      <c r="AL110" s="998"/>
      <c r="AM110" s="998"/>
      <c r="AN110" s="998"/>
      <c r="AO110" s="999"/>
      <c r="AP110" s="1001">
        <v>18.600000000000001</v>
      </c>
      <c r="AQ110" s="1002"/>
      <c r="AR110" s="1002"/>
      <c r="AS110" s="1002"/>
      <c r="AT110" s="1003"/>
      <c r="AU110" s="1004" t="s">
        <v>73</v>
      </c>
      <c r="AV110" s="1005"/>
      <c r="AW110" s="1005"/>
      <c r="AX110" s="1005"/>
      <c r="AY110" s="1005"/>
      <c r="AZ110" s="1046" t="s">
        <v>436</v>
      </c>
      <c r="BA110" s="995"/>
      <c r="BB110" s="995"/>
      <c r="BC110" s="995"/>
      <c r="BD110" s="995"/>
      <c r="BE110" s="995"/>
      <c r="BF110" s="995"/>
      <c r="BG110" s="995"/>
      <c r="BH110" s="995"/>
      <c r="BI110" s="995"/>
      <c r="BJ110" s="995"/>
      <c r="BK110" s="995"/>
      <c r="BL110" s="995"/>
      <c r="BM110" s="995"/>
      <c r="BN110" s="995"/>
      <c r="BO110" s="995"/>
      <c r="BP110" s="996"/>
      <c r="BQ110" s="1032">
        <v>4686223</v>
      </c>
      <c r="BR110" s="1033"/>
      <c r="BS110" s="1033"/>
      <c r="BT110" s="1033"/>
      <c r="BU110" s="1033"/>
      <c r="BV110" s="1033">
        <v>4897848</v>
      </c>
      <c r="BW110" s="1033"/>
      <c r="BX110" s="1033"/>
      <c r="BY110" s="1033"/>
      <c r="BZ110" s="1033"/>
      <c r="CA110" s="1033">
        <v>4754185</v>
      </c>
      <c r="CB110" s="1033"/>
      <c r="CC110" s="1033"/>
      <c r="CD110" s="1033"/>
      <c r="CE110" s="1033"/>
      <c r="CF110" s="1047">
        <v>204.8</v>
      </c>
      <c r="CG110" s="1048"/>
      <c r="CH110" s="1048"/>
      <c r="CI110" s="1048"/>
      <c r="CJ110" s="1048"/>
      <c r="CK110" s="1049" t="s">
        <v>437</v>
      </c>
      <c r="CL110" s="1050"/>
      <c r="CM110" s="1029" t="s">
        <v>438</v>
      </c>
      <c r="CN110" s="1030"/>
      <c r="CO110" s="1030"/>
      <c r="CP110" s="1030"/>
      <c r="CQ110" s="1030"/>
      <c r="CR110" s="1030"/>
      <c r="CS110" s="1030"/>
      <c r="CT110" s="1030"/>
      <c r="CU110" s="1030"/>
      <c r="CV110" s="1030"/>
      <c r="CW110" s="1030"/>
      <c r="CX110" s="1030"/>
      <c r="CY110" s="1030"/>
      <c r="CZ110" s="1030"/>
      <c r="DA110" s="1030"/>
      <c r="DB110" s="1030"/>
      <c r="DC110" s="1030"/>
      <c r="DD110" s="1030"/>
      <c r="DE110" s="1030"/>
      <c r="DF110" s="1031"/>
      <c r="DG110" s="1032" t="s">
        <v>439</v>
      </c>
      <c r="DH110" s="1033"/>
      <c r="DI110" s="1033"/>
      <c r="DJ110" s="1033"/>
      <c r="DK110" s="1033"/>
      <c r="DL110" s="1033" t="s">
        <v>392</v>
      </c>
      <c r="DM110" s="1033"/>
      <c r="DN110" s="1033"/>
      <c r="DO110" s="1033"/>
      <c r="DP110" s="1033"/>
      <c r="DQ110" s="1033" t="s">
        <v>440</v>
      </c>
      <c r="DR110" s="1033"/>
      <c r="DS110" s="1033"/>
      <c r="DT110" s="1033"/>
      <c r="DU110" s="1033"/>
      <c r="DV110" s="1034" t="s">
        <v>392</v>
      </c>
      <c r="DW110" s="1034"/>
      <c r="DX110" s="1034"/>
      <c r="DY110" s="1034"/>
      <c r="DZ110" s="1035"/>
    </row>
    <row r="111" spans="1:131" s="242" customFormat="1" ht="26.25" customHeight="1" x14ac:dyDescent="0.15">
      <c r="A111" s="1036" t="s">
        <v>441</v>
      </c>
      <c r="B111" s="1037"/>
      <c r="C111" s="1037"/>
      <c r="D111" s="1037"/>
      <c r="E111" s="1037"/>
      <c r="F111" s="1037"/>
      <c r="G111" s="1037"/>
      <c r="H111" s="1037"/>
      <c r="I111" s="1037"/>
      <c r="J111" s="1037"/>
      <c r="K111" s="1037"/>
      <c r="L111" s="1037"/>
      <c r="M111" s="1037"/>
      <c r="N111" s="1037"/>
      <c r="O111" s="1037"/>
      <c r="P111" s="1037"/>
      <c r="Q111" s="1037"/>
      <c r="R111" s="1037"/>
      <c r="S111" s="1037"/>
      <c r="T111" s="1037"/>
      <c r="U111" s="1037"/>
      <c r="V111" s="1037"/>
      <c r="W111" s="1037"/>
      <c r="X111" s="1037"/>
      <c r="Y111" s="1037"/>
      <c r="Z111" s="1038"/>
      <c r="AA111" s="1039" t="s">
        <v>392</v>
      </c>
      <c r="AB111" s="1040"/>
      <c r="AC111" s="1040"/>
      <c r="AD111" s="1040"/>
      <c r="AE111" s="1041"/>
      <c r="AF111" s="1042" t="s">
        <v>442</v>
      </c>
      <c r="AG111" s="1040"/>
      <c r="AH111" s="1040"/>
      <c r="AI111" s="1040"/>
      <c r="AJ111" s="1041"/>
      <c r="AK111" s="1042" t="s">
        <v>439</v>
      </c>
      <c r="AL111" s="1040"/>
      <c r="AM111" s="1040"/>
      <c r="AN111" s="1040"/>
      <c r="AO111" s="1041"/>
      <c r="AP111" s="1043" t="s">
        <v>439</v>
      </c>
      <c r="AQ111" s="1044"/>
      <c r="AR111" s="1044"/>
      <c r="AS111" s="1044"/>
      <c r="AT111" s="1045"/>
      <c r="AU111" s="1006"/>
      <c r="AV111" s="1007"/>
      <c r="AW111" s="1007"/>
      <c r="AX111" s="1007"/>
      <c r="AY111" s="1007"/>
      <c r="AZ111" s="1055" t="s">
        <v>443</v>
      </c>
      <c r="BA111" s="1056"/>
      <c r="BB111" s="1056"/>
      <c r="BC111" s="1056"/>
      <c r="BD111" s="1056"/>
      <c r="BE111" s="1056"/>
      <c r="BF111" s="1056"/>
      <c r="BG111" s="1056"/>
      <c r="BH111" s="1056"/>
      <c r="BI111" s="1056"/>
      <c r="BJ111" s="1056"/>
      <c r="BK111" s="1056"/>
      <c r="BL111" s="1056"/>
      <c r="BM111" s="1056"/>
      <c r="BN111" s="1056"/>
      <c r="BO111" s="1056"/>
      <c r="BP111" s="1057"/>
      <c r="BQ111" s="1025" t="s">
        <v>444</v>
      </c>
      <c r="BR111" s="1026"/>
      <c r="BS111" s="1026"/>
      <c r="BT111" s="1026"/>
      <c r="BU111" s="1026"/>
      <c r="BV111" s="1026" t="s">
        <v>439</v>
      </c>
      <c r="BW111" s="1026"/>
      <c r="BX111" s="1026"/>
      <c r="BY111" s="1026"/>
      <c r="BZ111" s="1026"/>
      <c r="CA111" s="1026" t="s">
        <v>442</v>
      </c>
      <c r="CB111" s="1026"/>
      <c r="CC111" s="1026"/>
      <c r="CD111" s="1026"/>
      <c r="CE111" s="1026"/>
      <c r="CF111" s="1020" t="s">
        <v>392</v>
      </c>
      <c r="CG111" s="1021"/>
      <c r="CH111" s="1021"/>
      <c r="CI111" s="1021"/>
      <c r="CJ111" s="1021"/>
      <c r="CK111" s="1051"/>
      <c r="CL111" s="1052"/>
      <c r="CM111" s="1022" t="s">
        <v>445</v>
      </c>
      <c r="CN111" s="1023"/>
      <c r="CO111" s="1023"/>
      <c r="CP111" s="1023"/>
      <c r="CQ111" s="1023"/>
      <c r="CR111" s="1023"/>
      <c r="CS111" s="1023"/>
      <c r="CT111" s="1023"/>
      <c r="CU111" s="1023"/>
      <c r="CV111" s="1023"/>
      <c r="CW111" s="1023"/>
      <c r="CX111" s="1023"/>
      <c r="CY111" s="1023"/>
      <c r="CZ111" s="1023"/>
      <c r="DA111" s="1023"/>
      <c r="DB111" s="1023"/>
      <c r="DC111" s="1023"/>
      <c r="DD111" s="1023"/>
      <c r="DE111" s="1023"/>
      <c r="DF111" s="1024"/>
      <c r="DG111" s="1025" t="s">
        <v>392</v>
      </c>
      <c r="DH111" s="1026"/>
      <c r="DI111" s="1026"/>
      <c r="DJ111" s="1026"/>
      <c r="DK111" s="1026"/>
      <c r="DL111" s="1026" t="s">
        <v>440</v>
      </c>
      <c r="DM111" s="1026"/>
      <c r="DN111" s="1026"/>
      <c r="DO111" s="1026"/>
      <c r="DP111" s="1026"/>
      <c r="DQ111" s="1026" t="s">
        <v>392</v>
      </c>
      <c r="DR111" s="1026"/>
      <c r="DS111" s="1026"/>
      <c r="DT111" s="1026"/>
      <c r="DU111" s="1026"/>
      <c r="DV111" s="1027" t="s">
        <v>439</v>
      </c>
      <c r="DW111" s="1027"/>
      <c r="DX111" s="1027"/>
      <c r="DY111" s="1027"/>
      <c r="DZ111" s="1028"/>
    </row>
    <row r="112" spans="1:131" s="242" customFormat="1" ht="26.25" customHeight="1" x14ac:dyDescent="0.15">
      <c r="A112" s="1058" t="s">
        <v>446</v>
      </c>
      <c r="B112" s="1059"/>
      <c r="C112" s="1056" t="s">
        <v>447</v>
      </c>
      <c r="D112" s="1056"/>
      <c r="E112" s="1056"/>
      <c r="F112" s="1056"/>
      <c r="G112" s="1056"/>
      <c r="H112" s="1056"/>
      <c r="I112" s="1056"/>
      <c r="J112" s="1056"/>
      <c r="K112" s="1056"/>
      <c r="L112" s="1056"/>
      <c r="M112" s="1056"/>
      <c r="N112" s="1056"/>
      <c r="O112" s="1056"/>
      <c r="P112" s="1056"/>
      <c r="Q112" s="1056"/>
      <c r="R112" s="1056"/>
      <c r="S112" s="1056"/>
      <c r="T112" s="1056"/>
      <c r="U112" s="1056"/>
      <c r="V112" s="1056"/>
      <c r="W112" s="1056"/>
      <c r="X112" s="1056"/>
      <c r="Y112" s="1056"/>
      <c r="Z112" s="1057"/>
      <c r="AA112" s="1064" t="s">
        <v>392</v>
      </c>
      <c r="AB112" s="1065"/>
      <c r="AC112" s="1065"/>
      <c r="AD112" s="1065"/>
      <c r="AE112" s="1066"/>
      <c r="AF112" s="1067" t="s">
        <v>439</v>
      </c>
      <c r="AG112" s="1065"/>
      <c r="AH112" s="1065"/>
      <c r="AI112" s="1065"/>
      <c r="AJ112" s="1066"/>
      <c r="AK112" s="1067" t="s">
        <v>392</v>
      </c>
      <c r="AL112" s="1065"/>
      <c r="AM112" s="1065"/>
      <c r="AN112" s="1065"/>
      <c r="AO112" s="1066"/>
      <c r="AP112" s="1068" t="s">
        <v>392</v>
      </c>
      <c r="AQ112" s="1069"/>
      <c r="AR112" s="1069"/>
      <c r="AS112" s="1069"/>
      <c r="AT112" s="1070"/>
      <c r="AU112" s="1006"/>
      <c r="AV112" s="1007"/>
      <c r="AW112" s="1007"/>
      <c r="AX112" s="1007"/>
      <c r="AY112" s="1007"/>
      <c r="AZ112" s="1055" t="s">
        <v>448</v>
      </c>
      <c r="BA112" s="1056"/>
      <c r="BB112" s="1056"/>
      <c r="BC112" s="1056"/>
      <c r="BD112" s="1056"/>
      <c r="BE112" s="1056"/>
      <c r="BF112" s="1056"/>
      <c r="BG112" s="1056"/>
      <c r="BH112" s="1056"/>
      <c r="BI112" s="1056"/>
      <c r="BJ112" s="1056"/>
      <c r="BK112" s="1056"/>
      <c r="BL112" s="1056"/>
      <c r="BM112" s="1056"/>
      <c r="BN112" s="1056"/>
      <c r="BO112" s="1056"/>
      <c r="BP112" s="1057"/>
      <c r="BQ112" s="1025">
        <v>627627</v>
      </c>
      <c r="BR112" s="1026"/>
      <c r="BS112" s="1026"/>
      <c r="BT112" s="1026"/>
      <c r="BU112" s="1026"/>
      <c r="BV112" s="1026">
        <v>621425</v>
      </c>
      <c r="BW112" s="1026"/>
      <c r="BX112" s="1026"/>
      <c r="BY112" s="1026"/>
      <c r="BZ112" s="1026"/>
      <c r="CA112" s="1026">
        <v>540005</v>
      </c>
      <c r="CB112" s="1026"/>
      <c r="CC112" s="1026"/>
      <c r="CD112" s="1026"/>
      <c r="CE112" s="1026"/>
      <c r="CF112" s="1020">
        <v>23.3</v>
      </c>
      <c r="CG112" s="1021"/>
      <c r="CH112" s="1021"/>
      <c r="CI112" s="1021"/>
      <c r="CJ112" s="1021"/>
      <c r="CK112" s="1051"/>
      <c r="CL112" s="1052"/>
      <c r="CM112" s="1022" t="s">
        <v>449</v>
      </c>
      <c r="CN112" s="1023"/>
      <c r="CO112" s="1023"/>
      <c r="CP112" s="1023"/>
      <c r="CQ112" s="1023"/>
      <c r="CR112" s="1023"/>
      <c r="CS112" s="1023"/>
      <c r="CT112" s="1023"/>
      <c r="CU112" s="1023"/>
      <c r="CV112" s="1023"/>
      <c r="CW112" s="1023"/>
      <c r="CX112" s="1023"/>
      <c r="CY112" s="1023"/>
      <c r="CZ112" s="1023"/>
      <c r="DA112" s="1023"/>
      <c r="DB112" s="1023"/>
      <c r="DC112" s="1023"/>
      <c r="DD112" s="1023"/>
      <c r="DE112" s="1023"/>
      <c r="DF112" s="1024"/>
      <c r="DG112" s="1025" t="s">
        <v>392</v>
      </c>
      <c r="DH112" s="1026"/>
      <c r="DI112" s="1026"/>
      <c r="DJ112" s="1026"/>
      <c r="DK112" s="1026"/>
      <c r="DL112" s="1026" t="s">
        <v>442</v>
      </c>
      <c r="DM112" s="1026"/>
      <c r="DN112" s="1026"/>
      <c r="DO112" s="1026"/>
      <c r="DP112" s="1026"/>
      <c r="DQ112" s="1026" t="s">
        <v>439</v>
      </c>
      <c r="DR112" s="1026"/>
      <c r="DS112" s="1026"/>
      <c r="DT112" s="1026"/>
      <c r="DU112" s="1026"/>
      <c r="DV112" s="1027" t="s">
        <v>392</v>
      </c>
      <c r="DW112" s="1027"/>
      <c r="DX112" s="1027"/>
      <c r="DY112" s="1027"/>
      <c r="DZ112" s="1028"/>
    </row>
    <row r="113" spans="1:130" s="242" customFormat="1" ht="26.25" customHeight="1" x14ac:dyDescent="0.15">
      <c r="A113" s="1060"/>
      <c r="B113" s="1061"/>
      <c r="C113" s="1056" t="s">
        <v>450</v>
      </c>
      <c r="D113" s="1056"/>
      <c r="E113" s="1056"/>
      <c r="F113" s="1056"/>
      <c r="G113" s="1056"/>
      <c r="H113" s="1056"/>
      <c r="I113" s="1056"/>
      <c r="J113" s="1056"/>
      <c r="K113" s="1056"/>
      <c r="L113" s="1056"/>
      <c r="M113" s="1056"/>
      <c r="N113" s="1056"/>
      <c r="O113" s="1056"/>
      <c r="P113" s="1056"/>
      <c r="Q113" s="1056"/>
      <c r="R113" s="1056"/>
      <c r="S113" s="1056"/>
      <c r="T113" s="1056"/>
      <c r="U113" s="1056"/>
      <c r="V113" s="1056"/>
      <c r="W113" s="1056"/>
      <c r="X113" s="1056"/>
      <c r="Y113" s="1056"/>
      <c r="Z113" s="1057"/>
      <c r="AA113" s="1039">
        <v>112736</v>
      </c>
      <c r="AB113" s="1040"/>
      <c r="AC113" s="1040"/>
      <c r="AD113" s="1040"/>
      <c r="AE113" s="1041"/>
      <c r="AF113" s="1042">
        <v>74281</v>
      </c>
      <c r="AG113" s="1040"/>
      <c r="AH113" s="1040"/>
      <c r="AI113" s="1040"/>
      <c r="AJ113" s="1041"/>
      <c r="AK113" s="1042">
        <v>66737</v>
      </c>
      <c r="AL113" s="1040"/>
      <c r="AM113" s="1040"/>
      <c r="AN113" s="1040"/>
      <c r="AO113" s="1041"/>
      <c r="AP113" s="1043">
        <v>2.9</v>
      </c>
      <c r="AQ113" s="1044"/>
      <c r="AR113" s="1044"/>
      <c r="AS113" s="1044"/>
      <c r="AT113" s="1045"/>
      <c r="AU113" s="1006"/>
      <c r="AV113" s="1007"/>
      <c r="AW113" s="1007"/>
      <c r="AX113" s="1007"/>
      <c r="AY113" s="1007"/>
      <c r="AZ113" s="1055" t="s">
        <v>451</v>
      </c>
      <c r="BA113" s="1056"/>
      <c r="BB113" s="1056"/>
      <c r="BC113" s="1056"/>
      <c r="BD113" s="1056"/>
      <c r="BE113" s="1056"/>
      <c r="BF113" s="1056"/>
      <c r="BG113" s="1056"/>
      <c r="BH113" s="1056"/>
      <c r="BI113" s="1056"/>
      <c r="BJ113" s="1056"/>
      <c r="BK113" s="1056"/>
      <c r="BL113" s="1056"/>
      <c r="BM113" s="1056"/>
      <c r="BN113" s="1056"/>
      <c r="BO113" s="1056"/>
      <c r="BP113" s="1057"/>
      <c r="BQ113" s="1025">
        <v>462072</v>
      </c>
      <c r="BR113" s="1026"/>
      <c r="BS113" s="1026"/>
      <c r="BT113" s="1026"/>
      <c r="BU113" s="1026"/>
      <c r="BV113" s="1026">
        <v>453247</v>
      </c>
      <c r="BW113" s="1026"/>
      <c r="BX113" s="1026"/>
      <c r="BY113" s="1026"/>
      <c r="BZ113" s="1026"/>
      <c r="CA113" s="1026">
        <v>429569</v>
      </c>
      <c r="CB113" s="1026"/>
      <c r="CC113" s="1026"/>
      <c r="CD113" s="1026"/>
      <c r="CE113" s="1026"/>
      <c r="CF113" s="1020">
        <v>18.5</v>
      </c>
      <c r="CG113" s="1021"/>
      <c r="CH113" s="1021"/>
      <c r="CI113" s="1021"/>
      <c r="CJ113" s="1021"/>
      <c r="CK113" s="1051"/>
      <c r="CL113" s="1052"/>
      <c r="CM113" s="1022" t="s">
        <v>452</v>
      </c>
      <c r="CN113" s="1023"/>
      <c r="CO113" s="1023"/>
      <c r="CP113" s="1023"/>
      <c r="CQ113" s="1023"/>
      <c r="CR113" s="1023"/>
      <c r="CS113" s="1023"/>
      <c r="CT113" s="1023"/>
      <c r="CU113" s="1023"/>
      <c r="CV113" s="1023"/>
      <c r="CW113" s="1023"/>
      <c r="CX113" s="1023"/>
      <c r="CY113" s="1023"/>
      <c r="CZ113" s="1023"/>
      <c r="DA113" s="1023"/>
      <c r="DB113" s="1023"/>
      <c r="DC113" s="1023"/>
      <c r="DD113" s="1023"/>
      <c r="DE113" s="1023"/>
      <c r="DF113" s="1024"/>
      <c r="DG113" s="1064" t="s">
        <v>439</v>
      </c>
      <c r="DH113" s="1065"/>
      <c r="DI113" s="1065"/>
      <c r="DJ113" s="1065"/>
      <c r="DK113" s="1066"/>
      <c r="DL113" s="1067" t="s">
        <v>442</v>
      </c>
      <c r="DM113" s="1065"/>
      <c r="DN113" s="1065"/>
      <c r="DO113" s="1065"/>
      <c r="DP113" s="1066"/>
      <c r="DQ113" s="1067" t="s">
        <v>439</v>
      </c>
      <c r="DR113" s="1065"/>
      <c r="DS113" s="1065"/>
      <c r="DT113" s="1065"/>
      <c r="DU113" s="1066"/>
      <c r="DV113" s="1068" t="s">
        <v>392</v>
      </c>
      <c r="DW113" s="1069"/>
      <c r="DX113" s="1069"/>
      <c r="DY113" s="1069"/>
      <c r="DZ113" s="1070"/>
    </row>
    <row r="114" spans="1:130" s="242" customFormat="1" ht="26.25" customHeight="1" x14ac:dyDescent="0.15">
      <c r="A114" s="1060"/>
      <c r="B114" s="1061"/>
      <c r="C114" s="1056" t="s">
        <v>453</v>
      </c>
      <c r="D114" s="1056"/>
      <c r="E114" s="1056"/>
      <c r="F114" s="1056"/>
      <c r="G114" s="1056"/>
      <c r="H114" s="1056"/>
      <c r="I114" s="1056"/>
      <c r="J114" s="1056"/>
      <c r="K114" s="1056"/>
      <c r="L114" s="1056"/>
      <c r="M114" s="1056"/>
      <c r="N114" s="1056"/>
      <c r="O114" s="1056"/>
      <c r="P114" s="1056"/>
      <c r="Q114" s="1056"/>
      <c r="R114" s="1056"/>
      <c r="S114" s="1056"/>
      <c r="T114" s="1056"/>
      <c r="U114" s="1056"/>
      <c r="V114" s="1056"/>
      <c r="W114" s="1056"/>
      <c r="X114" s="1056"/>
      <c r="Y114" s="1056"/>
      <c r="Z114" s="1057"/>
      <c r="AA114" s="1064">
        <v>60996</v>
      </c>
      <c r="AB114" s="1065"/>
      <c r="AC114" s="1065"/>
      <c r="AD114" s="1065"/>
      <c r="AE114" s="1066"/>
      <c r="AF114" s="1067">
        <v>60699</v>
      </c>
      <c r="AG114" s="1065"/>
      <c r="AH114" s="1065"/>
      <c r="AI114" s="1065"/>
      <c r="AJ114" s="1066"/>
      <c r="AK114" s="1067">
        <v>65228</v>
      </c>
      <c r="AL114" s="1065"/>
      <c r="AM114" s="1065"/>
      <c r="AN114" s="1065"/>
      <c r="AO114" s="1066"/>
      <c r="AP114" s="1068">
        <v>2.8</v>
      </c>
      <c r="AQ114" s="1069"/>
      <c r="AR114" s="1069"/>
      <c r="AS114" s="1069"/>
      <c r="AT114" s="1070"/>
      <c r="AU114" s="1006"/>
      <c r="AV114" s="1007"/>
      <c r="AW114" s="1007"/>
      <c r="AX114" s="1007"/>
      <c r="AY114" s="1007"/>
      <c r="AZ114" s="1055" t="s">
        <v>454</v>
      </c>
      <c r="BA114" s="1056"/>
      <c r="BB114" s="1056"/>
      <c r="BC114" s="1056"/>
      <c r="BD114" s="1056"/>
      <c r="BE114" s="1056"/>
      <c r="BF114" s="1056"/>
      <c r="BG114" s="1056"/>
      <c r="BH114" s="1056"/>
      <c r="BI114" s="1056"/>
      <c r="BJ114" s="1056"/>
      <c r="BK114" s="1056"/>
      <c r="BL114" s="1056"/>
      <c r="BM114" s="1056"/>
      <c r="BN114" s="1056"/>
      <c r="BO114" s="1056"/>
      <c r="BP114" s="1057"/>
      <c r="BQ114" s="1025">
        <v>488296</v>
      </c>
      <c r="BR114" s="1026"/>
      <c r="BS114" s="1026"/>
      <c r="BT114" s="1026"/>
      <c r="BU114" s="1026"/>
      <c r="BV114" s="1026">
        <v>435527</v>
      </c>
      <c r="BW114" s="1026"/>
      <c r="BX114" s="1026"/>
      <c r="BY114" s="1026"/>
      <c r="BZ114" s="1026"/>
      <c r="CA114" s="1026">
        <v>368406</v>
      </c>
      <c r="CB114" s="1026"/>
      <c r="CC114" s="1026"/>
      <c r="CD114" s="1026"/>
      <c r="CE114" s="1026"/>
      <c r="CF114" s="1020">
        <v>15.9</v>
      </c>
      <c r="CG114" s="1021"/>
      <c r="CH114" s="1021"/>
      <c r="CI114" s="1021"/>
      <c r="CJ114" s="1021"/>
      <c r="CK114" s="1051"/>
      <c r="CL114" s="1052"/>
      <c r="CM114" s="1022" t="s">
        <v>455</v>
      </c>
      <c r="CN114" s="1023"/>
      <c r="CO114" s="1023"/>
      <c r="CP114" s="1023"/>
      <c r="CQ114" s="1023"/>
      <c r="CR114" s="1023"/>
      <c r="CS114" s="1023"/>
      <c r="CT114" s="1023"/>
      <c r="CU114" s="1023"/>
      <c r="CV114" s="1023"/>
      <c r="CW114" s="1023"/>
      <c r="CX114" s="1023"/>
      <c r="CY114" s="1023"/>
      <c r="CZ114" s="1023"/>
      <c r="DA114" s="1023"/>
      <c r="DB114" s="1023"/>
      <c r="DC114" s="1023"/>
      <c r="DD114" s="1023"/>
      <c r="DE114" s="1023"/>
      <c r="DF114" s="1024"/>
      <c r="DG114" s="1064" t="s">
        <v>439</v>
      </c>
      <c r="DH114" s="1065"/>
      <c r="DI114" s="1065"/>
      <c r="DJ114" s="1065"/>
      <c r="DK114" s="1066"/>
      <c r="DL114" s="1067" t="s">
        <v>392</v>
      </c>
      <c r="DM114" s="1065"/>
      <c r="DN114" s="1065"/>
      <c r="DO114" s="1065"/>
      <c r="DP114" s="1066"/>
      <c r="DQ114" s="1067" t="s">
        <v>392</v>
      </c>
      <c r="DR114" s="1065"/>
      <c r="DS114" s="1065"/>
      <c r="DT114" s="1065"/>
      <c r="DU114" s="1066"/>
      <c r="DV114" s="1068" t="s">
        <v>392</v>
      </c>
      <c r="DW114" s="1069"/>
      <c r="DX114" s="1069"/>
      <c r="DY114" s="1069"/>
      <c r="DZ114" s="1070"/>
    </row>
    <row r="115" spans="1:130" s="242" customFormat="1" ht="26.25" customHeight="1" x14ac:dyDescent="0.15">
      <c r="A115" s="1060"/>
      <c r="B115" s="1061"/>
      <c r="C115" s="1056" t="s">
        <v>456</v>
      </c>
      <c r="D115" s="1056"/>
      <c r="E115" s="1056"/>
      <c r="F115" s="1056"/>
      <c r="G115" s="1056"/>
      <c r="H115" s="1056"/>
      <c r="I115" s="1056"/>
      <c r="J115" s="1056"/>
      <c r="K115" s="1056"/>
      <c r="L115" s="1056"/>
      <c r="M115" s="1056"/>
      <c r="N115" s="1056"/>
      <c r="O115" s="1056"/>
      <c r="P115" s="1056"/>
      <c r="Q115" s="1056"/>
      <c r="R115" s="1056"/>
      <c r="S115" s="1056"/>
      <c r="T115" s="1056"/>
      <c r="U115" s="1056"/>
      <c r="V115" s="1056"/>
      <c r="W115" s="1056"/>
      <c r="X115" s="1056"/>
      <c r="Y115" s="1056"/>
      <c r="Z115" s="1057"/>
      <c r="AA115" s="1039">
        <v>15470</v>
      </c>
      <c r="AB115" s="1040"/>
      <c r="AC115" s="1040"/>
      <c r="AD115" s="1040"/>
      <c r="AE115" s="1041"/>
      <c r="AF115" s="1042">
        <v>20941</v>
      </c>
      <c r="AG115" s="1040"/>
      <c r="AH115" s="1040"/>
      <c r="AI115" s="1040"/>
      <c r="AJ115" s="1041"/>
      <c r="AK115" s="1042" t="s">
        <v>392</v>
      </c>
      <c r="AL115" s="1040"/>
      <c r="AM115" s="1040"/>
      <c r="AN115" s="1040"/>
      <c r="AO115" s="1041"/>
      <c r="AP115" s="1043" t="s">
        <v>392</v>
      </c>
      <c r="AQ115" s="1044"/>
      <c r="AR115" s="1044"/>
      <c r="AS115" s="1044"/>
      <c r="AT115" s="1045"/>
      <c r="AU115" s="1006"/>
      <c r="AV115" s="1007"/>
      <c r="AW115" s="1007"/>
      <c r="AX115" s="1007"/>
      <c r="AY115" s="1007"/>
      <c r="AZ115" s="1055" t="s">
        <v>457</v>
      </c>
      <c r="BA115" s="1056"/>
      <c r="BB115" s="1056"/>
      <c r="BC115" s="1056"/>
      <c r="BD115" s="1056"/>
      <c r="BE115" s="1056"/>
      <c r="BF115" s="1056"/>
      <c r="BG115" s="1056"/>
      <c r="BH115" s="1056"/>
      <c r="BI115" s="1056"/>
      <c r="BJ115" s="1056"/>
      <c r="BK115" s="1056"/>
      <c r="BL115" s="1056"/>
      <c r="BM115" s="1056"/>
      <c r="BN115" s="1056"/>
      <c r="BO115" s="1056"/>
      <c r="BP115" s="1057"/>
      <c r="BQ115" s="1025">
        <v>12764</v>
      </c>
      <c r="BR115" s="1026"/>
      <c r="BS115" s="1026"/>
      <c r="BT115" s="1026"/>
      <c r="BU115" s="1026"/>
      <c r="BV115" s="1026" t="s">
        <v>442</v>
      </c>
      <c r="BW115" s="1026"/>
      <c r="BX115" s="1026"/>
      <c r="BY115" s="1026"/>
      <c r="BZ115" s="1026"/>
      <c r="CA115" s="1026" t="s">
        <v>444</v>
      </c>
      <c r="CB115" s="1026"/>
      <c r="CC115" s="1026"/>
      <c r="CD115" s="1026"/>
      <c r="CE115" s="1026"/>
      <c r="CF115" s="1020" t="s">
        <v>440</v>
      </c>
      <c r="CG115" s="1021"/>
      <c r="CH115" s="1021"/>
      <c r="CI115" s="1021"/>
      <c r="CJ115" s="1021"/>
      <c r="CK115" s="1051"/>
      <c r="CL115" s="1052"/>
      <c r="CM115" s="1055" t="s">
        <v>458</v>
      </c>
      <c r="CN115" s="1076"/>
      <c r="CO115" s="1076"/>
      <c r="CP115" s="1076"/>
      <c r="CQ115" s="1076"/>
      <c r="CR115" s="1076"/>
      <c r="CS115" s="1076"/>
      <c r="CT115" s="1076"/>
      <c r="CU115" s="1076"/>
      <c r="CV115" s="1076"/>
      <c r="CW115" s="1076"/>
      <c r="CX115" s="1076"/>
      <c r="CY115" s="1076"/>
      <c r="CZ115" s="1076"/>
      <c r="DA115" s="1076"/>
      <c r="DB115" s="1076"/>
      <c r="DC115" s="1076"/>
      <c r="DD115" s="1076"/>
      <c r="DE115" s="1076"/>
      <c r="DF115" s="1057"/>
      <c r="DG115" s="1064" t="s">
        <v>392</v>
      </c>
      <c r="DH115" s="1065"/>
      <c r="DI115" s="1065"/>
      <c r="DJ115" s="1065"/>
      <c r="DK115" s="1066"/>
      <c r="DL115" s="1067" t="s">
        <v>444</v>
      </c>
      <c r="DM115" s="1065"/>
      <c r="DN115" s="1065"/>
      <c r="DO115" s="1065"/>
      <c r="DP115" s="1066"/>
      <c r="DQ115" s="1067" t="s">
        <v>439</v>
      </c>
      <c r="DR115" s="1065"/>
      <c r="DS115" s="1065"/>
      <c r="DT115" s="1065"/>
      <c r="DU115" s="1066"/>
      <c r="DV115" s="1068" t="s">
        <v>439</v>
      </c>
      <c r="DW115" s="1069"/>
      <c r="DX115" s="1069"/>
      <c r="DY115" s="1069"/>
      <c r="DZ115" s="1070"/>
    </row>
    <row r="116" spans="1:130" s="242" customFormat="1" ht="26.25" customHeight="1" x14ac:dyDescent="0.15">
      <c r="A116" s="1062"/>
      <c r="B116" s="1063"/>
      <c r="C116" s="1071" t="s">
        <v>459</v>
      </c>
      <c r="D116" s="1071"/>
      <c r="E116" s="1071"/>
      <c r="F116" s="1071"/>
      <c r="G116" s="1071"/>
      <c r="H116" s="1071"/>
      <c r="I116" s="1071"/>
      <c r="J116" s="1071"/>
      <c r="K116" s="1071"/>
      <c r="L116" s="1071"/>
      <c r="M116" s="1071"/>
      <c r="N116" s="1071"/>
      <c r="O116" s="1071"/>
      <c r="P116" s="1071"/>
      <c r="Q116" s="1071"/>
      <c r="R116" s="1071"/>
      <c r="S116" s="1071"/>
      <c r="T116" s="1071"/>
      <c r="U116" s="1071"/>
      <c r="V116" s="1071"/>
      <c r="W116" s="1071"/>
      <c r="X116" s="1071"/>
      <c r="Y116" s="1071"/>
      <c r="Z116" s="1072"/>
      <c r="AA116" s="1064" t="s">
        <v>460</v>
      </c>
      <c r="AB116" s="1065"/>
      <c r="AC116" s="1065"/>
      <c r="AD116" s="1065"/>
      <c r="AE116" s="1066"/>
      <c r="AF116" s="1067" t="s">
        <v>439</v>
      </c>
      <c r="AG116" s="1065"/>
      <c r="AH116" s="1065"/>
      <c r="AI116" s="1065"/>
      <c r="AJ116" s="1066"/>
      <c r="AK116" s="1067" t="s">
        <v>439</v>
      </c>
      <c r="AL116" s="1065"/>
      <c r="AM116" s="1065"/>
      <c r="AN116" s="1065"/>
      <c r="AO116" s="1066"/>
      <c r="AP116" s="1068" t="s">
        <v>392</v>
      </c>
      <c r="AQ116" s="1069"/>
      <c r="AR116" s="1069"/>
      <c r="AS116" s="1069"/>
      <c r="AT116" s="1070"/>
      <c r="AU116" s="1006"/>
      <c r="AV116" s="1007"/>
      <c r="AW116" s="1007"/>
      <c r="AX116" s="1007"/>
      <c r="AY116" s="1007"/>
      <c r="AZ116" s="1073" t="s">
        <v>461</v>
      </c>
      <c r="BA116" s="1074"/>
      <c r="BB116" s="1074"/>
      <c r="BC116" s="1074"/>
      <c r="BD116" s="1074"/>
      <c r="BE116" s="1074"/>
      <c r="BF116" s="1074"/>
      <c r="BG116" s="1074"/>
      <c r="BH116" s="1074"/>
      <c r="BI116" s="1074"/>
      <c r="BJ116" s="1074"/>
      <c r="BK116" s="1074"/>
      <c r="BL116" s="1074"/>
      <c r="BM116" s="1074"/>
      <c r="BN116" s="1074"/>
      <c r="BO116" s="1074"/>
      <c r="BP116" s="1075"/>
      <c r="BQ116" s="1025" t="s">
        <v>392</v>
      </c>
      <c r="BR116" s="1026"/>
      <c r="BS116" s="1026"/>
      <c r="BT116" s="1026"/>
      <c r="BU116" s="1026"/>
      <c r="BV116" s="1026" t="s">
        <v>444</v>
      </c>
      <c r="BW116" s="1026"/>
      <c r="BX116" s="1026"/>
      <c r="BY116" s="1026"/>
      <c r="BZ116" s="1026"/>
      <c r="CA116" s="1026" t="s">
        <v>439</v>
      </c>
      <c r="CB116" s="1026"/>
      <c r="CC116" s="1026"/>
      <c r="CD116" s="1026"/>
      <c r="CE116" s="1026"/>
      <c r="CF116" s="1020" t="s">
        <v>440</v>
      </c>
      <c r="CG116" s="1021"/>
      <c r="CH116" s="1021"/>
      <c r="CI116" s="1021"/>
      <c r="CJ116" s="1021"/>
      <c r="CK116" s="1051"/>
      <c r="CL116" s="1052"/>
      <c r="CM116" s="1022" t="s">
        <v>462</v>
      </c>
      <c r="CN116" s="1023"/>
      <c r="CO116" s="1023"/>
      <c r="CP116" s="1023"/>
      <c r="CQ116" s="1023"/>
      <c r="CR116" s="1023"/>
      <c r="CS116" s="1023"/>
      <c r="CT116" s="1023"/>
      <c r="CU116" s="1023"/>
      <c r="CV116" s="1023"/>
      <c r="CW116" s="1023"/>
      <c r="CX116" s="1023"/>
      <c r="CY116" s="1023"/>
      <c r="CZ116" s="1023"/>
      <c r="DA116" s="1023"/>
      <c r="DB116" s="1023"/>
      <c r="DC116" s="1023"/>
      <c r="DD116" s="1023"/>
      <c r="DE116" s="1023"/>
      <c r="DF116" s="1024"/>
      <c r="DG116" s="1064" t="s">
        <v>392</v>
      </c>
      <c r="DH116" s="1065"/>
      <c r="DI116" s="1065"/>
      <c r="DJ116" s="1065"/>
      <c r="DK116" s="1066"/>
      <c r="DL116" s="1067" t="s">
        <v>392</v>
      </c>
      <c r="DM116" s="1065"/>
      <c r="DN116" s="1065"/>
      <c r="DO116" s="1065"/>
      <c r="DP116" s="1066"/>
      <c r="DQ116" s="1067" t="s">
        <v>392</v>
      </c>
      <c r="DR116" s="1065"/>
      <c r="DS116" s="1065"/>
      <c r="DT116" s="1065"/>
      <c r="DU116" s="1066"/>
      <c r="DV116" s="1068" t="s">
        <v>392</v>
      </c>
      <c r="DW116" s="1069"/>
      <c r="DX116" s="1069"/>
      <c r="DY116" s="1069"/>
      <c r="DZ116" s="1070"/>
    </row>
    <row r="117" spans="1:130" s="242" customFormat="1" ht="26.25" customHeight="1" x14ac:dyDescent="0.15">
      <c r="A117" s="1010" t="s">
        <v>185</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1081" t="s">
        <v>463</v>
      </c>
      <c r="Z117" s="992"/>
      <c r="AA117" s="1082">
        <v>602069</v>
      </c>
      <c r="AB117" s="1083"/>
      <c r="AC117" s="1083"/>
      <c r="AD117" s="1083"/>
      <c r="AE117" s="1084"/>
      <c r="AF117" s="1085">
        <v>565947</v>
      </c>
      <c r="AG117" s="1083"/>
      <c r="AH117" s="1083"/>
      <c r="AI117" s="1083"/>
      <c r="AJ117" s="1084"/>
      <c r="AK117" s="1085">
        <v>564815</v>
      </c>
      <c r="AL117" s="1083"/>
      <c r="AM117" s="1083"/>
      <c r="AN117" s="1083"/>
      <c r="AO117" s="1084"/>
      <c r="AP117" s="1086"/>
      <c r="AQ117" s="1087"/>
      <c r="AR117" s="1087"/>
      <c r="AS117" s="1087"/>
      <c r="AT117" s="1088"/>
      <c r="AU117" s="1006"/>
      <c r="AV117" s="1007"/>
      <c r="AW117" s="1007"/>
      <c r="AX117" s="1007"/>
      <c r="AY117" s="1007"/>
      <c r="AZ117" s="1073" t="s">
        <v>464</v>
      </c>
      <c r="BA117" s="1074"/>
      <c r="BB117" s="1074"/>
      <c r="BC117" s="1074"/>
      <c r="BD117" s="1074"/>
      <c r="BE117" s="1074"/>
      <c r="BF117" s="1074"/>
      <c r="BG117" s="1074"/>
      <c r="BH117" s="1074"/>
      <c r="BI117" s="1074"/>
      <c r="BJ117" s="1074"/>
      <c r="BK117" s="1074"/>
      <c r="BL117" s="1074"/>
      <c r="BM117" s="1074"/>
      <c r="BN117" s="1074"/>
      <c r="BO117" s="1074"/>
      <c r="BP117" s="1075"/>
      <c r="BQ117" s="1025" t="s">
        <v>392</v>
      </c>
      <c r="BR117" s="1026"/>
      <c r="BS117" s="1026"/>
      <c r="BT117" s="1026"/>
      <c r="BU117" s="1026"/>
      <c r="BV117" s="1026" t="s">
        <v>392</v>
      </c>
      <c r="BW117" s="1026"/>
      <c r="BX117" s="1026"/>
      <c r="BY117" s="1026"/>
      <c r="BZ117" s="1026"/>
      <c r="CA117" s="1026" t="s">
        <v>392</v>
      </c>
      <c r="CB117" s="1026"/>
      <c r="CC117" s="1026"/>
      <c r="CD117" s="1026"/>
      <c r="CE117" s="1026"/>
      <c r="CF117" s="1020" t="s">
        <v>439</v>
      </c>
      <c r="CG117" s="1021"/>
      <c r="CH117" s="1021"/>
      <c r="CI117" s="1021"/>
      <c r="CJ117" s="1021"/>
      <c r="CK117" s="1051"/>
      <c r="CL117" s="1052"/>
      <c r="CM117" s="1022" t="s">
        <v>465</v>
      </c>
      <c r="CN117" s="1023"/>
      <c r="CO117" s="1023"/>
      <c r="CP117" s="1023"/>
      <c r="CQ117" s="1023"/>
      <c r="CR117" s="1023"/>
      <c r="CS117" s="1023"/>
      <c r="CT117" s="1023"/>
      <c r="CU117" s="1023"/>
      <c r="CV117" s="1023"/>
      <c r="CW117" s="1023"/>
      <c r="CX117" s="1023"/>
      <c r="CY117" s="1023"/>
      <c r="CZ117" s="1023"/>
      <c r="DA117" s="1023"/>
      <c r="DB117" s="1023"/>
      <c r="DC117" s="1023"/>
      <c r="DD117" s="1023"/>
      <c r="DE117" s="1023"/>
      <c r="DF117" s="1024"/>
      <c r="DG117" s="1064" t="s">
        <v>439</v>
      </c>
      <c r="DH117" s="1065"/>
      <c r="DI117" s="1065"/>
      <c r="DJ117" s="1065"/>
      <c r="DK117" s="1066"/>
      <c r="DL117" s="1067" t="s">
        <v>439</v>
      </c>
      <c r="DM117" s="1065"/>
      <c r="DN117" s="1065"/>
      <c r="DO117" s="1065"/>
      <c r="DP117" s="1066"/>
      <c r="DQ117" s="1067" t="s">
        <v>392</v>
      </c>
      <c r="DR117" s="1065"/>
      <c r="DS117" s="1065"/>
      <c r="DT117" s="1065"/>
      <c r="DU117" s="1066"/>
      <c r="DV117" s="1068" t="s">
        <v>392</v>
      </c>
      <c r="DW117" s="1069"/>
      <c r="DX117" s="1069"/>
      <c r="DY117" s="1069"/>
      <c r="DZ117" s="1070"/>
    </row>
    <row r="118" spans="1:130" s="242" customFormat="1" ht="26.25" customHeight="1" x14ac:dyDescent="0.15">
      <c r="A118" s="1010" t="s">
        <v>434</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0" t="s">
        <v>431</v>
      </c>
      <c r="AB118" s="991"/>
      <c r="AC118" s="991"/>
      <c r="AD118" s="991"/>
      <c r="AE118" s="992"/>
      <c r="AF118" s="990" t="s">
        <v>432</v>
      </c>
      <c r="AG118" s="991"/>
      <c r="AH118" s="991"/>
      <c r="AI118" s="991"/>
      <c r="AJ118" s="992"/>
      <c r="AK118" s="990" t="s">
        <v>305</v>
      </c>
      <c r="AL118" s="991"/>
      <c r="AM118" s="991"/>
      <c r="AN118" s="991"/>
      <c r="AO118" s="992"/>
      <c r="AP118" s="1077" t="s">
        <v>433</v>
      </c>
      <c r="AQ118" s="1078"/>
      <c r="AR118" s="1078"/>
      <c r="AS118" s="1078"/>
      <c r="AT118" s="1079"/>
      <c r="AU118" s="1006"/>
      <c r="AV118" s="1007"/>
      <c r="AW118" s="1007"/>
      <c r="AX118" s="1007"/>
      <c r="AY118" s="1007"/>
      <c r="AZ118" s="1080" t="s">
        <v>466</v>
      </c>
      <c r="BA118" s="1071"/>
      <c r="BB118" s="1071"/>
      <c r="BC118" s="1071"/>
      <c r="BD118" s="1071"/>
      <c r="BE118" s="1071"/>
      <c r="BF118" s="1071"/>
      <c r="BG118" s="1071"/>
      <c r="BH118" s="1071"/>
      <c r="BI118" s="1071"/>
      <c r="BJ118" s="1071"/>
      <c r="BK118" s="1071"/>
      <c r="BL118" s="1071"/>
      <c r="BM118" s="1071"/>
      <c r="BN118" s="1071"/>
      <c r="BO118" s="1071"/>
      <c r="BP118" s="1072"/>
      <c r="BQ118" s="1103" t="s">
        <v>439</v>
      </c>
      <c r="BR118" s="1104"/>
      <c r="BS118" s="1104"/>
      <c r="BT118" s="1104"/>
      <c r="BU118" s="1104"/>
      <c r="BV118" s="1104" t="s">
        <v>439</v>
      </c>
      <c r="BW118" s="1104"/>
      <c r="BX118" s="1104"/>
      <c r="BY118" s="1104"/>
      <c r="BZ118" s="1104"/>
      <c r="CA118" s="1104" t="s">
        <v>392</v>
      </c>
      <c r="CB118" s="1104"/>
      <c r="CC118" s="1104"/>
      <c r="CD118" s="1104"/>
      <c r="CE118" s="1104"/>
      <c r="CF118" s="1020" t="s">
        <v>439</v>
      </c>
      <c r="CG118" s="1021"/>
      <c r="CH118" s="1021"/>
      <c r="CI118" s="1021"/>
      <c r="CJ118" s="1021"/>
      <c r="CK118" s="1051"/>
      <c r="CL118" s="1052"/>
      <c r="CM118" s="1022" t="s">
        <v>467</v>
      </c>
      <c r="CN118" s="1023"/>
      <c r="CO118" s="1023"/>
      <c r="CP118" s="1023"/>
      <c r="CQ118" s="1023"/>
      <c r="CR118" s="1023"/>
      <c r="CS118" s="1023"/>
      <c r="CT118" s="1023"/>
      <c r="CU118" s="1023"/>
      <c r="CV118" s="1023"/>
      <c r="CW118" s="1023"/>
      <c r="CX118" s="1023"/>
      <c r="CY118" s="1023"/>
      <c r="CZ118" s="1023"/>
      <c r="DA118" s="1023"/>
      <c r="DB118" s="1023"/>
      <c r="DC118" s="1023"/>
      <c r="DD118" s="1023"/>
      <c r="DE118" s="1023"/>
      <c r="DF118" s="1024"/>
      <c r="DG118" s="1064" t="s">
        <v>439</v>
      </c>
      <c r="DH118" s="1065"/>
      <c r="DI118" s="1065"/>
      <c r="DJ118" s="1065"/>
      <c r="DK118" s="1066"/>
      <c r="DL118" s="1067" t="s">
        <v>440</v>
      </c>
      <c r="DM118" s="1065"/>
      <c r="DN118" s="1065"/>
      <c r="DO118" s="1065"/>
      <c r="DP118" s="1066"/>
      <c r="DQ118" s="1067" t="s">
        <v>392</v>
      </c>
      <c r="DR118" s="1065"/>
      <c r="DS118" s="1065"/>
      <c r="DT118" s="1065"/>
      <c r="DU118" s="1066"/>
      <c r="DV118" s="1068" t="s">
        <v>439</v>
      </c>
      <c r="DW118" s="1069"/>
      <c r="DX118" s="1069"/>
      <c r="DY118" s="1069"/>
      <c r="DZ118" s="1070"/>
    </row>
    <row r="119" spans="1:130" s="242" customFormat="1" ht="26.25" customHeight="1" x14ac:dyDescent="0.15">
      <c r="A119" s="1164" t="s">
        <v>437</v>
      </c>
      <c r="B119" s="1050"/>
      <c r="C119" s="1029" t="s">
        <v>438</v>
      </c>
      <c r="D119" s="1030"/>
      <c r="E119" s="1030"/>
      <c r="F119" s="1030"/>
      <c r="G119" s="1030"/>
      <c r="H119" s="1030"/>
      <c r="I119" s="1030"/>
      <c r="J119" s="1030"/>
      <c r="K119" s="1030"/>
      <c r="L119" s="1030"/>
      <c r="M119" s="1030"/>
      <c r="N119" s="1030"/>
      <c r="O119" s="1030"/>
      <c r="P119" s="1030"/>
      <c r="Q119" s="1030"/>
      <c r="R119" s="1030"/>
      <c r="S119" s="1030"/>
      <c r="T119" s="1030"/>
      <c r="U119" s="1030"/>
      <c r="V119" s="1030"/>
      <c r="W119" s="1030"/>
      <c r="X119" s="1030"/>
      <c r="Y119" s="1030"/>
      <c r="Z119" s="1031"/>
      <c r="AA119" s="997" t="s">
        <v>392</v>
      </c>
      <c r="AB119" s="998"/>
      <c r="AC119" s="998"/>
      <c r="AD119" s="998"/>
      <c r="AE119" s="999"/>
      <c r="AF119" s="1000" t="s">
        <v>440</v>
      </c>
      <c r="AG119" s="998"/>
      <c r="AH119" s="998"/>
      <c r="AI119" s="998"/>
      <c r="AJ119" s="999"/>
      <c r="AK119" s="1000" t="s">
        <v>392</v>
      </c>
      <c r="AL119" s="998"/>
      <c r="AM119" s="998"/>
      <c r="AN119" s="998"/>
      <c r="AO119" s="999"/>
      <c r="AP119" s="1001" t="s">
        <v>439</v>
      </c>
      <c r="AQ119" s="1002"/>
      <c r="AR119" s="1002"/>
      <c r="AS119" s="1002"/>
      <c r="AT119" s="1003"/>
      <c r="AU119" s="1008"/>
      <c r="AV119" s="1009"/>
      <c r="AW119" s="1009"/>
      <c r="AX119" s="1009"/>
      <c r="AY119" s="1009"/>
      <c r="AZ119" s="273" t="s">
        <v>185</v>
      </c>
      <c r="BA119" s="273"/>
      <c r="BB119" s="273"/>
      <c r="BC119" s="273"/>
      <c r="BD119" s="273"/>
      <c r="BE119" s="273"/>
      <c r="BF119" s="273"/>
      <c r="BG119" s="273"/>
      <c r="BH119" s="273"/>
      <c r="BI119" s="273"/>
      <c r="BJ119" s="273"/>
      <c r="BK119" s="273"/>
      <c r="BL119" s="273"/>
      <c r="BM119" s="273"/>
      <c r="BN119" s="273"/>
      <c r="BO119" s="1081" t="s">
        <v>468</v>
      </c>
      <c r="BP119" s="1112"/>
      <c r="BQ119" s="1103">
        <v>6276982</v>
      </c>
      <c r="BR119" s="1104"/>
      <c r="BS119" s="1104"/>
      <c r="BT119" s="1104"/>
      <c r="BU119" s="1104"/>
      <c r="BV119" s="1104">
        <v>6408047</v>
      </c>
      <c r="BW119" s="1104"/>
      <c r="BX119" s="1104"/>
      <c r="BY119" s="1104"/>
      <c r="BZ119" s="1104"/>
      <c r="CA119" s="1104">
        <v>6092165</v>
      </c>
      <c r="CB119" s="1104"/>
      <c r="CC119" s="1104"/>
      <c r="CD119" s="1104"/>
      <c r="CE119" s="1104"/>
      <c r="CF119" s="1105"/>
      <c r="CG119" s="1106"/>
      <c r="CH119" s="1106"/>
      <c r="CI119" s="1106"/>
      <c r="CJ119" s="1107"/>
      <c r="CK119" s="1053"/>
      <c r="CL119" s="1054"/>
      <c r="CM119" s="1108" t="s">
        <v>469</v>
      </c>
      <c r="CN119" s="1109"/>
      <c r="CO119" s="1109"/>
      <c r="CP119" s="1109"/>
      <c r="CQ119" s="1109"/>
      <c r="CR119" s="1109"/>
      <c r="CS119" s="1109"/>
      <c r="CT119" s="1109"/>
      <c r="CU119" s="1109"/>
      <c r="CV119" s="1109"/>
      <c r="CW119" s="1109"/>
      <c r="CX119" s="1109"/>
      <c r="CY119" s="1109"/>
      <c r="CZ119" s="1109"/>
      <c r="DA119" s="1109"/>
      <c r="DB119" s="1109"/>
      <c r="DC119" s="1109"/>
      <c r="DD119" s="1109"/>
      <c r="DE119" s="1109"/>
      <c r="DF119" s="1110"/>
      <c r="DG119" s="1111" t="s">
        <v>392</v>
      </c>
      <c r="DH119" s="1090"/>
      <c r="DI119" s="1090"/>
      <c r="DJ119" s="1090"/>
      <c r="DK119" s="1091"/>
      <c r="DL119" s="1089" t="s">
        <v>440</v>
      </c>
      <c r="DM119" s="1090"/>
      <c r="DN119" s="1090"/>
      <c r="DO119" s="1090"/>
      <c r="DP119" s="1091"/>
      <c r="DQ119" s="1089" t="s">
        <v>392</v>
      </c>
      <c r="DR119" s="1090"/>
      <c r="DS119" s="1090"/>
      <c r="DT119" s="1090"/>
      <c r="DU119" s="1091"/>
      <c r="DV119" s="1092" t="s">
        <v>440</v>
      </c>
      <c r="DW119" s="1093"/>
      <c r="DX119" s="1093"/>
      <c r="DY119" s="1093"/>
      <c r="DZ119" s="1094"/>
    </row>
    <row r="120" spans="1:130" s="242" customFormat="1" ht="26.25" customHeight="1" x14ac:dyDescent="0.15">
      <c r="A120" s="1165"/>
      <c r="B120" s="1052"/>
      <c r="C120" s="1022" t="s">
        <v>445</v>
      </c>
      <c r="D120" s="1023"/>
      <c r="E120" s="1023"/>
      <c r="F120" s="1023"/>
      <c r="G120" s="1023"/>
      <c r="H120" s="1023"/>
      <c r="I120" s="1023"/>
      <c r="J120" s="1023"/>
      <c r="K120" s="1023"/>
      <c r="L120" s="1023"/>
      <c r="M120" s="1023"/>
      <c r="N120" s="1023"/>
      <c r="O120" s="1023"/>
      <c r="P120" s="1023"/>
      <c r="Q120" s="1023"/>
      <c r="R120" s="1023"/>
      <c r="S120" s="1023"/>
      <c r="T120" s="1023"/>
      <c r="U120" s="1023"/>
      <c r="V120" s="1023"/>
      <c r="W120" s="1023"/>
      <c r="X120" s="1023"/>
      <c r="Y120" s="1023"/>
      <c r="Z120" s="1024"/>
      <c r="AA120" s="1064" t="s">
        <v>439</v>
      </c>
      <c r="AB120" s="1065"/>
      <c r="AC120" s="1065"/>
      <c r="AD120" s="1065"/>
      <c r="AE120" s="1066"/>
      <c r="AF120" s="1067" t="s">
        <v>460</v>
      </c>
      <c r="AG120" s="1065"/>
      <c r="AH120" s="1065"/>
      <c r="AI120" s="1065"/>
      <c r="AJ120" s="1066"/>
      <c r="AK120" s="1067" t="s">
        <v>439</v>
      </c>
      <c r="AL120" s="1065"/>
      <c r="AM120" s="1065"/>
      <c r="AN120" s="1065"/>
      <c r="AO120" s="1066"/>
      <c r="AP120" s="1068" t="s">
        <v>439</v>
      </c>
      <c r="AQ120" s="1069"/>
      <c r="AR120" s="1069"/>
      <c r="AS120" s="1069"/>
      <c r="AT120" s="1070"/>
      <c r="AU120" s="1095" t="s">
        <v>470</v>
      </c>
      <c r="AV120" s="1096"/>
      <c r="AW120" s="1096"/>
      <c r="AX120" s="1096"/>
      <c r="AY120" s="1097"/>
      <c r="AZ120" s="1046" t="s">
        <v>471</v>
      </c>
      <c r="BA120" s="995"/>
      <c r="BB120" s="995"/>
      <c r="BC120" s="995"/>
      <c r="BD120" s="995"/>
      <c r="BE120" s="995"/>
      <c r="BF120" s="995"/>
      <c r="BG120" s="995"/>
      <c r="BH120" s="995"/>
      <c r="BI120" s="995"/>
      <c r="BJ120" s="995"/>
      <c r="BK120" s="995"/>
      <c r="BL120" s="995"/>
      <c r="BM120" s="995"/>
      <c r="BN120" s="995"/>
      <c r="BO120" s="995"/>
      <c r="BP120" s="996"/>
      <c r="BQ120" s="1032">
        <v>3125628</v>
      </c>
      <c r="BR120" s="1033"/>
      <c r="BS120" s="1033"/>
      <c r="BT120" s="1033"/>
      <c r="BU120" s="1033"/>
      <c r="BV120" s="1033">
        <v>2873023</v>
      </c>
      <c r="BW120" s="1033"/>
      <c r="BX120" s="1033"/>
      <c r="BY120" s="1033"/>
      <c r="BZ120" s="1033"/>
      <c r="CA120" s="1033">
        <v>3271478</v>
      </c>
      <c r="CB120" s="1033"/>
      <c r="CC120" s="1033"/>
      <c r="CD120" s="1033"/>
      <c r="CE120" s="1033"/>
      <c r="CF120" s="1047">
        <v>140.9</v>
      </c>
      <c r="CG120" s="1048"/>
      <c r="CH120" s="1048"/>
      <c r="CI120" s="1048"/>
      <c r="CJ120" s="1048"/>
      <c r="CK120" s="1113" t="s">
        <v>472</v>
      </c>
      <c r="CL120" s="1114"/>
      <c r="CM120" s="1114"/>
      <c r="CN120" s="1114"/>
      <c r="CO120" s="1115"/>
      <c r="CP120" s="1121" t="s">
        <v>473</v>
      </c>
      <c r="CQ120" s="1122"/>
      <c r="CR120" s="1122"/>
      <c r="CS120" s="1122"/>
      <c r="CT120" s="1122"/>
      <c r="CU120" s="1122"/>
      <c r="CV120" s="1122"/>
      <c r="CW120" s="1122"/>
      <c r="CX120" s="1122"/>
      <c r="CY120" s="1122"/>
      <c r="CZ120" s="1122"/>
      <c r="DA120" s="1122"/>
      <c r="DB120" s="1122"/>
      <c r="DC120" s="1122"/>
      <c r="DD120" s="1122"/>
      <c r="DE120" s="1122"/>
      <c r="DF120" s="1123"/>
      <c r="DG120" s="1032">
        <v>627627</v>
      </c>
      <c r="DH120" s="1033"/>
      <c r="DI120" s="1033"/>
      <c r="DJ120" s="1033"/>
      <c r="DK120" s="1033"/>
      <c r="DL120" s="1033">
        <v>621425</v>
      </c>
      <c r="DM120" s="1033"/>
      <c r="DN120" s="1033"/>
      <c r="DO120" s="1033"/>
      <c r="DP120" s="1033"/>
      <c r="DQ120" s="1033">
        <v>540005</v>
      </c>
      <c r="DR120" s="1033"/>
      <c r="DS120" s="1033"/>
      <c r="DT120" s="1033"/>
      <c r="DU120" s="1033"/>
      <c r="DV120" s="1034">
        <v>23.3</v>
      </c>
      <c r="DW120" s="1034"/>
      <c r="DX120" s="1034"/>
      <c r="DY120" s="1034"/>
      <c r="DZ120" s="1035"/>
    </row>
    <row r="121" spans="1:130" s="242" customFormat="1" ht="26.25" customHeight="1" x14ac:dyDescent="0.15">
      <c r="A121" s="1165"/>
      <c r="B121" s="1052"/>
      <c r="C121" s="1073" t="s">
        <v>474</v>
      </c>
      <c r="D121" s="1074"/>
      <c r="E121" s="1074"/>
      <c r="F121" s="1074"/>
      <c r="G121" s="1074"/>
      <c r="H121" s="1074"/>
      <c r="I121" s="1074"/>
      <c r="J121" s="1074"/>
      <c r="K121" s="1074"/>
      <c r="L121" s="1074"/>
      <c r="M121" s="1074"/>
      <c r="N121" s="1074"/>
      <c r="O121" s="1074"/>
      <c r="P121" s="1074"/>
      <c r="Q121" s="1074"/>
      <c r="R121" s="1074"/>
      <c r="S121" s="1074"/>
      <c r="T121" s="1074"/>
      <c r="U121" s="1074"/>
      <c r="V121" s="1074"/>
      <c r="W121" s="1074"/>
      <c r="X121" s="1074"/>
      <c r="Y121" s="1074"/>
      <c r="Z121" s="1075"/>
      <c r="AA121" s="1064" t="s">
        <v>440</v>
      </c>
      <c r="AB121" s="1065"/>
      <c r="AC121" s="1065"/>
      <c r="AD121" s="1065"/>
      <c r="AE121" s="1066"/>
      <c r="AF121" s="1067" t="s">
        <v>440</v>
      </c>
      <c r="AG121" s="1065"/>
      <c r="AH121" s="1065"/>
      <c r="AI121" s="1065"/>
      <c r="AJ121" s="1066"/>
      <c r="AK121" s="1067" t="s">
        <v>460</v>
      </c>
      <c r="AL121" s="1065"/>
      <c r="AM121" s="1065"/>
      <c r="AN121" s="1065"/>
      <c r="AO121" s="1066"/>
      <c r="AP121" s="1068" t="s">
        <v>460</v>
      </c>
      <c r="AQ121" s="1069"/>
      <c r="AR121" s="1069"/>
      <c r="AS121" s="1069"/>
      <c r="AT121" s="1070"/>
      <c r="AU121" s="1098"/>
      <c r="AV121" s="1099"/>
      <c r="AW121" s="1099"/>
      <c r="AX121" s="1099"/>
      <c r="AY121" s="1100"/>
      <c r="AZ121" s="1055" t="s">
        <v>475</v>
      </c>
      <c r="BA121" s="1056"/>
      <c r="BB121" s="1056"/>
      <c r="BC121" s="1056"/>
      <c r="BD121" s="1056"/>
      <c r="BE121" s="1056"/>
      <c r="BF121" s="1056"/>
      <c r="BG121" s="1056"/>
      <c r="BH121" s="1056"/>
      <c r="BI121" s="1056"/>
      <c r="BJ121" s="1056"/>
      <c r="BK121" s="1056"/>
      <c r="BL121" s="1056"/>
      <c r="BM121" s="1056"/>
      <c r="BN121" s="1056"/>
      <c r="BO121" s="1056"/>
      <c r="BP121" s="1057"/>
      <c r="BQ121" s="1025">
        <v>149851</v>
      </c>
      <c r="BR121" s="1026"/>
      <c r="BS121" s="1026"/>
      <c r="BT121" s="1026"/>
      <c r="BU121" s="1026"/>
      <c r="BV121" s="1026">
        <v>140050</v>
      </c>
      <c r="BW121" s="1026"/>
      <c r="BX121" s="1026"/>
      <c r="BY121" s="1026"/>
      <c r="BZ121" s="1026"/>
      <c r="CA121" s="1026">
        <v>112470</v>
      </c>
      <c r="CB121" s="1026"/>
      <c r="CC121" s="1026"/>
      <c r="CD121" s="1026"/>
      <c r="CE121" s="1026"/>
      <c r="CF121" s="1020">
        <v>4.8</v>
      </c>
      <c r="CG121" s="1021"/>
      <c r="CH121" s="1021"/>
      <c r="CI121" s="1021"/>
      <c r="CJ121" s="1021"/>
      <c r="CK121" s="1116"/>
      <c r="CL121" s="1117"/>
      <c r="CM121" s="1117"/>
      <c r="CN121" s="1117"/>
      <c r="CO121" s="1118"/>
      <c r="CP121" s="1126" t="s">
        <v>476</v>
      </c>
      <c r="CQ121" s="1127"/>
      <c r="CR121" s="1127"/>
      <c r="CS121" s="1127"/>
      <c r="CT121" s="1127"/>
      <c r="CU121" s="1127"/>
      <c r="CV121" s="1127"/>
      <c r="CW121" s="1127"/>
      <c r="CX121" s="1127"/>
      <c r="CY121" s="1127"/>
      <c r="CZ121" s="1127"/>
      <c r="DA121" s="1127"/>
      <c r="DB121" s="1127"/>
      <c r="DC121" s="1127"/>
      <c r="DD121" s="1127"/>
      <c r="DE121" s="1127"/>
      <c r="DF121" s="1128"/>
      <c r="DG121" s="1025" t="s">
        <v>440</v>
      </c>
      <c r="DH121" s="1026"/>
      <c r="DI121" s="1026"/>
      <c r="DJ121" s="1026"/>
      <c r="DK121" s="1026"/>
      <c r="DL121" s="1026" t="s">
        <v>460</v>
      </c>
      <c r="DM121" s="1026"/>
      <c r="DN121" s="1026"/>
      <c r="DO121" s="1026"/>
      <c r="DP121" s="1026"/>
      <c r="DQ121" s="1026" t="s">
        <v>392</v>
      </c>
      <c r="DR121" s="1026"/>
      <c r="DS121" s="1026"/>
      <c r="DT121" s="1026"/>
      <c r="DU121" s="1026"/>
      <c r="DV121" s="1027" t="s">
        <v>392</v>
      </c>
      <c r="DW121" s="1027"/>
      <c r="DX121" s="1027"/>
      <c r="DY121" s="1027"/>
      <c r="DZ121" s="1028"/>
    </row>
    <row r="122" spans="1:130" s="242" customFormat="1" ht="26.25" customHeight="1" x14ac:dyDescent="0.15">
      <c r="A122" s="1165"/>
      <c r="B122" s="1052"/>
      <c r="C122" s="1022" t="s">
        <v>455</v>
      </c>
      <c r="D122" s="1023"/>
      <c r="E122" s="1023"/>
      <c r="F122" s="1023"/>
      <c r="G122" s="1023"/>
      <c r="H122" s="1023"/>
      <c r="I122" s="1023"/>
      <c r="J122" s="1023"/>
      <c r="K122" s="1023"/>
      <c r="L122" s="1023"/>
      <c r="M122" s="1023"/>
      <c r="N122" s="1023"/>
      <c r="O122" s="1023"/>
      <c r="P122" s="1023"/>
      <c r="Q122" s="1023"/>
      <c r="R122" s="1023"/>
      <c r="S122" s="1023"/>
      <c r="T122" s="1023"/>
      <c r="U122" s="1023"/>
      <c r="V122" s="1023"/>
      <c r="W122" s="1023"/>
      <c r="X122" s="1023"/>
      <c r="Y122" s="1023"/>
      <c r="Z122" s="1024"/>
      <c r="AA122" s="1064" t="s">
        <v>392</v>
      </c>
      <c r="AB122" s="1065"/>
      <c r="AC122" s="1065"/>
      <c r="AD122" s="1065"/>
      <c r="AE122" s="1066"/>
      <c r="AF122" s="1067" t="s">
        <v>440</v>
      </c>
      <c r="AG122" s="1065"/>
      <c r="AH122" s="1065"/>
      <c r="AI122" s="1065"/>
      <c r="AJ122" s="1066"/>
      <c r="AK122" s="1067" t="s">
        <v>460</v>
      </c>
      <c r="AL122" s="1065"/>
      <c r="AM122" s="1065"/>
      <c r="AN122" s="1065"/>
      <c r="AO122" s="1066"/>
      <c r="AP122" s="1068" t="s">
        <v>440</v>
      </c>
      <c r="AQ122" s="1069"/>
      <c r="AR122" s="1069"/>
      <c r="AS122" s="1069"/>
      <c r="AT122" s="1070"/>
      <c r="AU122" s="1098"/>
      <c r="AV122" s="1099"/>
      <c r="AW122" s="1099"/>
      <c r="AX122" s="1099"/>
      <c r="AY122" s="1100"/>
      <c r="AZ122" s="1080" t="s">
        <v>477</v>
      </c>
      <c r="BA122" s="1071"/>
      <c r="BB122" s="1071"/>
      <c r="BC122" s="1071"/>
      <c r="BD122" s="1071"/>
      <c r="BE122" s="1071"/>
      <c r="BF122" s="1071"/>
      <c r="BG122" s="1071"/>
      <c r="BH122" s="1071"/>
      <c r="BI122" s="1071"/>
      <c r="BJ122" s="1071"/>
      <c r="BK122" s="1071"/>
      <c r="BL122" s="1071"/>
      <c r="BM122" s="1071"/>
      <c r="BN122" s="1071"/>
      <c r="BO122" s="1071"/>
      <c r="BP122" s="1072"/>
      <c r="BQ122" s="1103">
        <v>4008998</v>
      </c>
      <c r="BR122" s="1104"/>
      <c r="BS122" s="1104"/>
      <c r="BT122" s="1104"/>
      <c r="BU122" s="1104"/>
      <c r="BV122" s="1104">
        <v>4077415</v>
      </c>
      <c r="BW122" s="1104"/>
      <c r="BX122" s="1104"/>
      <c r="BY122" s="1104"/>
      <c r="BZ122" s="1104"/>
      <c r="CA122" s="1104">
        <v>4105606</v>
      </c>
      <c r="CB122" s="1104"/>
      <c r="CC122" s="1104"/>
      <c r="CD122" s="1104"/>
      <c r="CE122" s="1104"/>
      <c r="CF122" s="1124">
        <v>176.9</v>
      </c>
      <c r="CG122" s="1125"/>
      <c r="CH122" s="1125"/>
      <c r="CI122" s="1125"/>
      <c r="CJ122" s="1125"/>
      <c r="CK122" s="1116"/>
      <c r="CL122" s="1117"/>
      <c r="CM122" s="1117"/>
      <c r="CN122" s="1117"/>
      <c r="CO122" s="1118"/>
      <c r="CP122" s="1126"/>
      <c r="CQ122" s="1127"/>
      <c r="CR122" s="1127"/>
      <c r="CS122" s="1127"/>
      <c r="CT122" s="1127"/>
      <c r="CU122" s="1127"/>
      <c r="CV122" s="1127"/>
      <c r="CW122" s="1127"/>
      <c r="CX122" s="1127"/>
      <c r="CY122" s="1127"/>
      <c r="CZ122" s="1127"/>
      <c r="DA122" s="1127"/>
      <c r="DB122" s="1127"/>
      <c r="DC122" s="1127"/>
      <c r="DD122" s="1127"/>
      <c r="DE122" s="1127"/>
      <c r="DF122" s="1128"/>
      <c r="DG122" s="1025"/>
      <c r="DH122" s="1026"/>
      <c r="DI122" s="1026"/>
      <c r="DJ122" s="1026"/>
      <c r="DK122" s="1026"/>
      <c r="DL122" s="1026"/>
      <c r="DM122" s="1026"/>
      <c r="DN122" s="1026"/>
      <c r="DO122" s="1026"/>
      <c r="DP122" s="1026"/>
      <c r="DQ122" s="1026"/>
      <c r="DR122" s="1026"/>
      <c r="DS122" s="1026"/>
      <c r="DT122" s="1026"/>
      <c r="DU122" s="1026"/>
      <c r="DV122" s="1027"/>
      <c r="DW122" s="1027"/>
      <c r="DX122" s="1027"/>
      <c r="DY122" s="1027"/>
      <c r="DZ122" s="1028"/>
    </row>
    <row r="123" spans="1:130" s="242" customFormat="1" ht="26.25" customHeight="1" x14ac:dyDescent="0.15">
      <c r="A123" s="1165"/>
      <c r="B123" s="1052"/>
      <c r="C123" s="1022" t="s">
        <v>462</v>
      </c>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4"/>
      <c r="AA123" s="1064" t="s">
        <v>440</v>
      </c>
      <c r="AB123" s="1065"/>
      <c r="AC123" s="1065"/>
      <c r="AD123" s="1065"/>
      <c r="AE123" s="1066"/>
      <c r="AF123" s="1067" t="s">
        <v>392</v>
      </c>
      <c r="AG123" s="1065"/>
      <c r="AH123" s="1065"/>
      <c r="AI123" s="1065"/>
      <c r="AJ123" s="1066"/>
      <c r="AK123" s="1067" t="s">
        <v>392</v>
      </c>
      <c r="AL123" s="1065"/>
      <c r="AM123" s="1065"/>
      <c r="AN123" s="1065"/>
      <c r="AO123" s="1066"/>
      <c r="AP123" s="1068" t="s">
        <v>460</v>
      </c>
      <c r="AQ123" s="1069"/>
      <c r="AR123" s="1069"/>
      <c r="AS123" s="1069"/>
      <c r="AT123" s="1070"/>
      <c r="AU123" s="1101"/>
      <c r="AV123" s="1102"/>
      <c r="AW123" s="1102"/>
      <c r="AX123" s="1102"/>
      <c r="AY123" s="1102"/>
      <c r="AZ123" s="273" t="s">
        <v>185</v>
      </c>
      <c r="BA123" s="273"/>
      <c r="BB123" s="273"/>
      <c r="BC123" s="273"/>
      <c r="BD123" s="273"/>
      <c r="BE123" s="273"/>
      <c r="BF123" s="273"/>
      <c r="BG123" s="273"/>
      <c r="BH123" s="273"/>
      <c r="BI123" s="273"/>
      <c r="BJ123" s="273"/>
      <c r="BK123" s="273"/>
      <c r="BL123" s="273"/>
      <c r="BM123" s="273"/>
      <c r="BN123" s="273"/>
      <c r="BO123" s="1081" t="s">
        <v>478</v>
      </c>
      <c r="BP123" s="1112"/>
      <c r="BQ123" s="1171">
        <v>7284477</v>
      </c>
      <c r="BR123" s="1172"/>
      <c r="BS123" s="1172"/>
      <c r="BT123" s="1172"/>
      <c r="BU123" s="1172"/>
      <c r="BV123" s="1172">
        <v>7090488</v>
      </c>
      <c r="BW123" s="1172"/>
      <c r="BX123" s="1172"/>
      <c r="BY123" s="1172"/>
      <c r="BZ123" s="1172"/>
      <c r="CA123" s="1172">
        <v>7489554</v>
      </c>
      <c r="CB123" s="1172"/>
      <c r="CC123" s="1172"/>
      <c r="CD123" s="1172"/>
      <c r="CE123" s="1172"/>
      <c r="CF123" s="1105"/>
      <c r="CG123" s="1106"/>
      <c r="CH123" s="1106"/>
      <c r="CI123" s="1106"/>
      <c r="CJ123" s="1107"/>
      <c r="CK123" s="1116"/>
      <c r="CL123" s="1117"/>
      <c r="CM123" s="1117"/>
      <c r="CN123" s="1117"/>
      <c r="CO123" s="1118"/>
      <c r="CP123" s="1126"/>
      <c r="CQ123" s="1127"/>
      <c r="CR123" s="1127"/>
      <c r="CS123" s="1127"/>
      <c r="CT123" s="1127"/>
      <c r="CU123" s="1127"/>
      <c r="CV123" s="1127"/>
      <c r="CW123" s="1127"/>
      <c r="CX123" s="1127"/>
      <c r="CY123" s="1127"/>
      <c r="CZ123" s="1127"/>
      <c r="DA123" s="1127"/>
      <c r="DB123" s="1127"/>
      <c r="DC123" s="1127"/>
      <c r="DD123" s="1127"/>
      <c r="DE123" s="1127"/>
      <c r="DF123" s="1128"/>
      <c r="DG123" s="1064"/>
      <c r="DH123" s="1065"/>
      <c r="DI123" s="1065"/>
      <c r="DJ123" s="1065"/>
      <c r="DK123" s="1066"/>
      <c r="DL123" s="1067"/>
      <c r="DM123" s="1065"/>
      <c r="DN123" s="1065"/>
      <c r="DO123" s="1065"/>
      <c r="DP123" s="1066"/>
      <c r="DQ123" s="1067"/>
      <c r="DR123" s="1065"/>
      <c r="DS123" s="1065"/>
      <c r="DT123" s="1065"/>
      <c r="DU123" s="1066"/>
      <c r="DV123" s="1068"/>
      <c r="DW123" s="1069"/>
      <c r="DX123" s="1069"/>
      <c r="DY123" s="1069"/>
      <c r="DZ123" s="1070"/>
    </row>
    <row r="124" spans="1:130" s="242" customFormat="1" ht="26.25" customHeight="1" thickBot="1" x14ac:dyDescent="0.2">
      <c r="A124" s="1165"/>
      <c r="B124" s="1052"/>
      <c r="C124" s="1022" t="s">
        <v>465</v>
      </c>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4"/>
      <c r="AA124" s="1064" t="s">
        <v>460</v>
      </c>
      <c r="AB124" s="1065"/>
      <c r="AC124" s="1065"/>
      <c r="AD124" s="1065"/>
      <c r="AE124" s="1066"/>
      <c r="AF124" s="1067" t="s">
        <v>392</v>
      </c>
      <c r="AG124" s="1065"/>
      <c r="AH124" s="1065"/>
      <c r="AI124" s="1065"/>
      <c r="AJ124" s="1066"/>
      <c r="AK124" s="1067" t="s">
        <v>392</v>
      </c>
      <c r="AL124" s="1065"/>
      <c r="AM124" s="1065"/>
      <c r="AN124" s="1065"/>
      <c r="AO124" s="1066"/>
      <c r="AP124" s="1068" t="s">
        <v>392</v>
      </c>
      <c r="AQ124" s="1069"/>
      <c r="AR124" s="1069"/>
      <c r="AS124" s="1069"/>
      <c r="AT124" s="1070"/>
      <c r="AU124" s="1167" t="s">
        <v>479</v>
      </c>
      <c r="AV124" s="1168"/>
      <c r="AW124" s="1168"/>
      <c r="AX124" s="1168"/>
      <c r="AY124" s="1168"/>
      <c r="AZ124" s="1168"/>
      <c r="BA124" s="1168"/>
      <c r="BB124" s="1168"/>
      <c r="BC124" s="1168"/>
      <c r="BD124" s="1168"/>
      <c r="BE124" s="1168"/>
      <c r="BF124" s="1168"/>
      <c r="BG124" s="1168"/>
      <c r="BH124" s="1168"/>
      <c r="BI124" s="1168"/>
      <c r="BJ124" s="1168"/>
      <c r="BK124" s="1168"/>
      <c r="BL124" s="1168"/>
      <c r="BM124" s="1168"/>
      <c r="BN124" s="1168"/>
      <c r="BO124" s="1168"/>
      <c r="BP124" s="1169"/>
      <c r="BQ124" s="1170" t="s">
        <v>460</v>
      </c>
      <c r="BR124" s="1134"/>
      <c r="BS124" s="1134"/>
      <c r="BT124" s="1134"/>
      <c r="BU124" s="1134"/>
      <c r="BV124" s="1134" t="s">
        <v>392</v>
      </c>
      <c r="BW124" s="1134"/>
      <c r="BX124" s="1134"/>
      <c r="BY124" s="1134"/>
      <c r="BZ124" s="1134"/>
      <c r="CA124" s="1134" t="s">
        <v>392</v>
      </c>
      <c r="CB124" s="1134"/>
      <c r="CC124" s="1134"/>
      <c r="CD124" s="1134"/>
      <c r="CE124" s="1134"/>
      <c r="CF124" s="1135"/>
      <c r="CG124" s="1136"/>
      <c r="CH124" s="1136"/>
      <c r="CI124" s="1136"/>
      <c r="CJ124" s="1137"/>
      <c r="CK124" s="1119"/>
      <c r="CL124" s="1119"/>
      <c r="CM124" s="1119"/>
      <c r="CN124" s="1119"/>
      <c r="CO124" s="1120"/>
      <c r="CP124" s="1126" t="s">
        <v>480</v>
      </c>
      <c r="CQ124" s="1127"/>
      <c r="CR124" s="1127"/>
      <c r="CS124" s="1127"/>
      <c r="CT124" s="1127"/>
      <c r="CU124" s="1127"/>
      <c r="CV124" s="1127"/>
      <c r="CW124" s="1127"/>
      <c r="CX124" s="1127"/>
      <c r="CY124" s="1127"/>
      <c r="CZ124" s="1127"/>
      <c r="DA124" s="1127"/>
      <c r="DB124" s="1127"/>
      <c r="DC124" s="1127"/>
      <c r="DD124" s="1127"/>
      <c r="DE124" s="1127"/>
      <c r="DF124" s="1128"/>
      <c r="DG124" s="1111" t="s">
        <v>392</v>
      </c>
      <c r="DH124" s="1090"/>
      <c r="DI124" s="1090"/>
      <c r="DJ124" s="1090"/>
      <c r="DK124" s="1091"/>
      <c r="DL124" s="1089" t="s">
        <v>481</v>
      </c>
      <c r="DM124" s="1090"/>
      <c r="DN124" s="1090"/>
      <c r="DO124" s="1090"/>
      <c r="DP124" s="1091"/>
      <c r="DQ124" s="1089" t="s">
        <v>482</v>
      </c>
      <c r="DR124" s="1090"/>
      <c r="DS124" s="1090"/>
      <c r="DT124" s="1090"/>
      <c r="DU124" s="1091"/>
      <c r="DV124" s="1092" t="s">
        <v>440</v>
      </c>
      <c r="DW124" s="1093"/>
      <c r="DX124" s="1093"/>
      <c r="DY124" s="1093"/>
      <c r="DZ124" s="1094"/>
    </row>
    <row r="125" spans="1:130" s="242" customFormat="1" ht="26.25" customHeight="1" x14ac:dyDescent="0.15">
      <c r="A125" s="1165"/>
      <c r="B125" s="1052"/>
      <c r="C125" s="1022" t="s">
        <v>467</v>
      </c>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4"/>
      <c r="AA125" s="1064" t="s">
        <v>483</v>
      </c>
      <c r="AB125" s="1065"/>
      <c r="AC125" s="1065"/>
      <c r="AD125" s="1065"/>
      <c r="AE125" s="1066"/>
      <c r="AF125" s="1067" t="s">
        <v>484</v>
      </c>
      <c r="AG125" s="1065"/>
      <c r="AH125" s="1065"/>
      <c r="AI125" s="1065"/>
      <c r="AJ125" s="1066"/>
      <c r="AK125" s="1067" t="s">
        <v>442</v>
      </c>
      <c r="AL125" s="1065"/>
      <c r="AM125" s="1065"/>
      <c r="AN125" s="1065"/>
      <c r="AO125" s="1066"/>
      <c r="AP125" s="1068" t="s">
        <v>442</v>
      </c>
      <c r="AQ125" s="1069"/>
      <c r="AR125" s="1069"/>
      <c r="AS125" s="1069"/>
      <c r="AT125" s="1070"/>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29" t="s">
        <v>485</v>
      </c>
      <c r="CL125" s="1114"/>
      <c r="CM125" s="1114"/>
      <c r="CN125" s="1114"/>
      <c r="CO125" s="1115"/>
      <c r="CP125" s="1046" t="s">
        <v>486</v>
      </c>
      <c r="CQ125" s="995"/>
      <c r="CR125" s="995"/>
      <c r="CS125" s="995"/>
      <c r="CT125" s="995"/>
      <c r="CU125" s="995"/>
      <c r="CV125" s="995"/>
      <c r="CW125" s="995"/>
      <c r="CX125" s="995"/>
      <c r="CY125" s="995"/>
      <c r="CZ125" s="995"/>
      <c r="DA125" s="995"/>
      <c r="DB125" s="995"/>
      <c r="DC125" s="995"/>
      <c r="DD125" s="995"/>
      <c r="DE125" s="995"/>
      <c r="DF125" s="996"/>
      <c r="DG125" s="1032" t="s">
        <v>440</v>
      </c>
      <c r="DH125" s="1033"/>
      <c r="DI125" s="1033"/>
      <c r="DJ125" s="1033"/>
      <c r="DK125" s="1033"/>
      <c r="DL125" s="1033" t="s">
        <v>483</v>
      </c>
      <c r="DM125" s="1033"/>
      <c r="DN125" s="1033"/>
      <c r="DO125" s="1033"/>
      <c r="DP125" s="1033"/>
      <c r="DQ125" s="1033" t="s">
        <v>392</v>
      </c>
      <c r="DR125" s="1033"/>
      <c r="DS125" s="1033"/>
      <c r="DT125" s="1033"/>
      <c r="DU125" s="1033"/>
      <c r="DV125" s="1034" t="s">
        <v>392</v>
      </c>
      <c r="DW125" s="1034"/>
      <c r="DX125" s="1034"/>
      <c r="DY125" s="1034"/>
      <c r="DZ125" s="1035"/>
    </row>
    <row r="126" spans="1:130" s="242" customFormat="1" ht="26.25" customHeight="1" thickBot="1" x14ac:dyDescent="0.2">
      <c r="A126" s="1165"/>
      <c r="B126" s="1052"/>
      <c r="C126" s="1022" t="s">
        <v>469</v>
      </c>
      <c r="D126" s="1023"/>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1024"/>
      <c r="AA126" s="1064" t="s">
        <v>481</v>
      </c>
      <c r="AB126" s="1065"/>
      <c r="AC126" s="1065"/>
      <c r="AD126" s="1065"/>
      <c r="AE126" s="1066"/>
      <c r="AF126" s="1067" t="s">
        <v>392</v>
      </c>
      <c r="AG126" s="1065"/>
      <c r="AH126" s="1065"/>
      <c r="AI126" s="1065"/>
      <c r="AJ126" s="1066"/>
      <c r="AK126" s="1067" t="s">
        <v>487</v>
      </c>
      <c r="AL126" s="1065"/>
      <c r="AM126" s="1065"/>
      <c r="AN126" s="1065"/>
      <c r="AO126" s="1066"/>
      <c r="AP126" s="1068" t="s">
        <v>392</v>
      </c>
      <c r="AQ126" s="1069"/>
      <c r="AR126" s="1069"/>
      <c r="AS126" s="1069"/>
      <c r="AT126" s="1070"/>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30"/>
      <c r="CL126" s="1117"/>
      <c r="CM126" s="1117"/>
      <c r="CN126" s="1117"/>
      <c r="CO126" s="1118"/>
      <c r="CP126" s="1055" t="s">
        <v>488</v>
      </c>
      <c r="CQ126" s="1056"/>
      <c r="CR126" s="1056"/>
      <c r="CS126" s="1056"/>
      <c r="CT126" s="1056"/>
      <c r="CU126" s="1056"/>
      <c r="CV126" s="1056"/>
      <c r="CW126" s="1056"/>
      <c r="CX126" s="1056"/>
      <c r="CY126" s="1056"/>
      <c r="CZ126" s="1056"/>
      <c r="DA126" s="1056"/>
      <c r="DB126" s="1056"/>
      <c r="DC126" s="1056"/>
      <c r="DD126" s="1056"/>
      <c r="DE126" s="1056"/>
      <c r="DF126" s="1057"/>
      <c r="DG126" s="1025">
        <v>12764</v>
      </c>
      <c r="DH126" s="1026"/>
      <c r="DI126" s="1026"/>
      <c r="DJ126" s="1026"/>
      <c r="DK126" s="1026"/>
      <c r="DL126" s="1026" t="s">
        <v>489</v>
      </c>
      <c r="DM126" s="1026"/>
      <c r="DN126" s="1026"/>
      <c r="DO126" s="1026"/>
      <c r="DP126" s="1026"/>
      <c r="DQ126" s="1026" t="s">
        <v>392</v>
      </c>
      <c r="DR126" s="1026"/>
      <c r="DS126" s="1026"/>
      <c r="DT126" s="1026"/>
      <c r="DU126" s="1026"/>
      <c r="DV126" s="1027" t="s">
        <v>483</v>
      </c>
      <c r="DW126" s="1027"/>
      <c r="DX126" s="1027"/>
      <c r="DY126" s="1027"/>
      <c r="DZ126" s="1028"/>
    </row>
    <row r="127" spans="1:130" s="242" customFormat="1" ht="26.25" customHeight="1" x14ac:dyDescent="0.15">
      <c r="A127" s="1166"/>
      <c r="B127" s="1054"/>
      <c r="C127" s="1108" t="s">
        <v>490</v>
      </c>
      <c r="D127" s="1109"/>
      <c r="E127" s="1109"/>
      <c r="F127" s="1109"/>
      <c r="G127" s="1109"/>
      <c r="H127" s="1109"/>
      <c r="I127" s="1109"/>
      <c r="J127" s="1109"/>
      <c r="K127" s="1109"/>
      <c r="L127" s="1109"/>
      <c r="M127" s="1109"/>
      <c r="N127" s="1109"/>
      <c r="O127" s="1109"/>
      <c r="P127" s="1109"/>
      <c r="Q127" s="1109"/>
      <c r="R127" s="1109"/>
      <c r="S127" s="1109"/>
      <c r="T127" s="1109"/>
      <c r="U127" s="1109"/>
      <c r="V127" s="1109"/>
      <c r="W127" s="1109"/>
      <c r="X127" s="1109"/>
      <c r="Y127" s="1109"/>
      <c r="Z127" s="1110"/>
      <c r="AA127" s="1064">
        <v>15470</v>
      </c>
      <c r="AB127" s="1065"/>
      <c r="AC127" s="1065"/>
      <c r="AD127" s="1065"/>
      <c r="AE127" s="1066"/>
      <c r="AF127" s="1067">
        <v>20941</v>
      </c>
      <c r="AG127" s="1065"/>
      <c r="AH127" s="1065"/>
      <c r="AI127" s="1065"/>
      <c r="AJ127" s="1066"/>
      <c r="AK127" s="1067" t="s">
        <v>440</v>
      </c>
      <c r="AL127" s="1065"/>
      <c r="AM127" s="1065"/>
      <c r="AN127" s="1065"/>
      <c r="AO127" s="1066"/>
      <c r="AP127" s="1068" t="s">
        <v>489</v>
      </c>
      <c r="AQ127" s="1069"/>
      <c r="AR127" s="1069"/>
      <c r="AS127" s="1069"/>
      <c r="AT127" s="1070"/>
      <c r="AU127" s="278"/>
      <c r="AV127" s="278"/>
      <c r="AW127" s="278"/>
      <c r="AX127" s="1138" t="s">
        <v>491</v>
      </c>
      <c r="AY127" s="1139"/>
      <c r="AZ127" s="1139"/>
      <c r="BA127" s="1139"/>
      <c r="BB127" s="1139"/>
      <c r="BC127" s="1139"/>
      <c r="BD127" s="1139"/>
      <c r="BE127" s="1140"/>
      <c r="BF127" s="1141" t="s">
        <v>492</v>
      </c>
      <c r="BG127" s="1139"/>
      <c r="BH127" s="1139"/>
      <c r="BI127" s="1139"/>
      <c r="BJ127" s="1139"/>
      <c r="BK127" s="1139"/>
      <c r="BL127" s="1140"/>
      <c r="BM127" s="1141" t="s">
        <v>493</v>
      </c>
      <c r="BN127" s="1139"/>
      <c r="BO127" s="1139"/>
      <c r="BP127" s="1139"/>
      <c r="BQ127" s="1139"/>
      <c r="BR127" s="1139"/>
      <c r="BS127" s="1140"/>
      <c r="BT127" s="1141" t="s">
        <v>494</v>
      </c>
      <c r="BU127" s="1139"/>
      <c r="BV127" s="1139"/>
      <c r="BW127" s="1139"/>
      <c r="BX127" s="1139"/>
      <c r="BY127" s="1139"/>
      <c r="BZ127" s="1163"/>
      <c r="CA127" s="278"/>
      <c r="CB127" s="278"/>
      <c r="CC127" s="278"/>
      <c r="CD127" s="279"/>
      <c r="CE127" s="279"/>
      <c r="CF127" s="279"/>
      <c r="CG127" s="276"/>
      <c r="CH127" s="276"/>
      <c r="CI127" s="276"/>
      <c r="CJ127" s="277"/>
      <c r="CK127" s="1130"/>
      <c r="CL127" s="1117"/>
      <c r="CM127" s="1117"/>
      <c r="CN127" s="1117"/>
      <c r="CO127" s="1118"/>
      <c r="CP127" s="1055" t="s">
        <v>495</v>
      </c>
      <c r="CQ127" s="1056"/>
      <c r="CR127" s="1056"/>
      <c r="CS127" s="1056"/>
      <c r="CT127" s="1056"/>
      <c r="CU127" s="1056"/>
      <c r="CV127" s="1056"/>
      <c r="CW127" s="1056"/>
      <c r="CX127" s="1056"/>
      <c r="CY127" s="1056"/>
      <c r="CZ127" s="1056"/>
      <c r="DA127" s="1056"/>
      <c r="DB127" s="1056"/>
      <c r="DC127" s="1056"/>
      <c r="DD127" s="1056"/>
      <c r="DE127" s="1056"/>
      <c r="DF127" s="1057"/>
      <c r="DG127" s="1025" t="s">
        <v>392</v>
      </c>
      <c r="DH127" s="1026"/>
      <c r="DI127" s="1026"/>
      <c r="DJ127" s="1026"/>
      <c r="DK127" s="1026"/>
      <c r="DL127" s="1026" t="s">
        <v>440</v>
      </c>
      <c r="DM127" s="1026"/>
      <c r="DN127" s="1026"/>
      <c r="DO127" s="1026"/>
      <c r="DP127" s="1026"/>
      <c r="DQ127" s="1026" t="s">
        <v>440</v>
      </c>
      <c r="DR127" s="1026"/>
      <c r="DS127" s="1026"/>
      <c r="DT127" s="1026"/>
      <c r="DU127" s="1026"/>
      <c r="DV127" s="1027" t="s">
        <v>440</v>
      </c>
      <c r="DW127" s="1027"/>
      <c r="DX127" s="1027"/>
      <c r="DY127" s="1027"/>
      <c r="DZ127" s="1028"/>
    </row>
    <row r="128" spans="1:130" s="242" customFormat="1" ht="26.25" customHeight="1" thickBot="1" x14ac:dyDescent="0.2">
      <c r="A128" s="1149" t="s">
        <v>496</v>
      </c>
      <c r="B128" s="1150"/>
      <c r="C128" s="1150"/>
      <c r="D128" s="1150"/>
      <c r="E128" s="1150"/>
      <c r="F128" s="1150"/>
      <c r="G128" s="1150"/>
      <c r="H128" s="1150"/>
      <c r="I128" s="1150"/>
      <c r="J128" s="1150"/>
      <c r="K128" s="1150"/>
      <c r="L128" s="1150"/>
      <c r="M128" s="1150"/>
      <c r="N128" s="1150"/>
      <c r="O128" s="1150"/>
      <c r="P128" s="1150"/>
      <c r="Q128" s="1150"/>
      <c r="R128" s="1150"/>
      <c r="S128" s="1150"/>
      <c r="T128" s="1150"/>
      <c r="U128" s="1150"/>
      <c r="V128" s="1150"/>
      <c r="W128" s="1151" t="s">
        <v>497</v>
      </c>
      <c r="X128" s="1151"/>
      <c r="Y128" s="1151"/>
      <c r="Z128" s="1152"/>
      <c r="AA128" s="1153">
        <v>21763</v>
      </c>
      <c r="AB128" s="1154"/>
      <c r="AC128" s="1154"/>
      <c r="AD128" s="1154"/>
      <c r="AE128" s="1155"/>
      <c r="AF128" s="1156">
        <v>16543</v>
      </c>
      <c r="AG128" s="1154"/>
      <c r="AH128" s="1154"/>
      <c r="AI128" s="1154"/>
      <c r="AJ128" s="1155"/>
      <c r="AK128" s="1156">
        <v>11579</v>
      </c>
      <c r="AL128" s="1154"/>
      <c r="AM128" s="1154"/>
      <c r="AN128" s="1154"/>
      <c r="AO128" s="1155"/>
      <c r="AP128" s="1157"/>
      <c r="AQ128" s="1158"/>
      <c r="AR128" s="1158"/>
      <c r="AS128" s="1158"/>
      <c r="AT128" s="1159"/>
      <c r="AU128" s="278"/>
      <c r="AV128" s="278"/>
      <c r="AW128" s="278"/>
      <c r="AX128" s="994" t="s">
        <v>498</v>
      </c>
      <c r="AY128" s="995"/>
      <c r="AZ128" s="995"/>
      <c r="BA128" s="995"/>
      <c r="BB128" s="995"/>
      <c r="BC128" s="995"/>
      <c r="BD128" s="995"/>
      <c r="BE128" s="996"/>
      <c r="BF128" s="1160" t="s">
        <v>482</v>
      </c>
      <c r="BG128" s="1161"/>
      <c r="BH128" s="1161"/>
      <c r="BI128" s="1161"/>
      <c r="BJ128" s="1161"/>
      <c r="BK128" s="1161"/>
      <c r="BL128" s="1162"/>
      <c r="BM128" s="1160">
        <v>15</v>
      </c>
      <c r="BN128" s="1161"/>
      <c r="BO128" s="1161"/>
      <c r="BP128" s="1161"/>
      <c r="BQ128" s="1161"/>
      <c r="BR128" s="1161"/>
      <c r="BS128" s="1162"/>
      <c r="BT128" s="1160">
        <v>20</v>
      </c>
      <c r="BU128" s="1161"/>
      <c r="BV128" s="1161"/>
      <c r="BW128" s="1161"/>
      <c r="BX128" s="1161"/>
      <c r="BY128" s="1161"/>
      <c r="BZ128" s="1185"/>
      <c r="CA128" s="279"/>
      <c r="CB128" s="279"/>
      <c r="CC128" s="279"/>
      <c r="CD128" s="279"/>
      <c r="CE128" s="279"/>
      <c r="CF128" s="279"/>
      <c r="CG128" s="276"/>
      <c r="CH128" s="276"/>
      <c r="CI128" s="276"/>
      <c r="CJ128" s="277"/>
      <c r="CK128" s="1131"/>
      <c r="CL128" s="1132"/>
      <c r="CM128" s="1132"/>
      <c r="CN128" s="1132"/>
      <c r="CO128" s="1133"/>
      <c r="CP128" s="1142" t="s">
        <v>499</v>
      </c>
      <c r="CQ128" s="1143"/>
      <c r="CR128" s="1143"/>
      <c r="CS128" s="1143"/>
      <c r="CT128" s="1143"/>
      <c r="CU128" s="1143"/>
      <c r="CV128" s="1143"/>
      <c r="CW128" s="1143"/>
      <c r="CX128" s="1143"/>
      <c r="CY128" s="1143"/>
      <c r="CZ128" s="1143"/>
      <c r="DA128" s="1143"/>
      <c r="DB128" s="1143"/>
      <c r="DC128" s="1143"/>
      <c r="DD128" s="1143"/>
      <c r="DE128" s="1143"/>
      <c r="DF128" s="1144"/>
      <c r="DG128" s="1145" t="s">
        <v>440</v>
      </c>
      <c r="DH128" s="1146"/>
      <c r="DI128" s="1146"/>
      <c r="DJ128" s="1146"/>
      <c r="DK128" s="1146"/>
      <c r="DL128" s="1146" t="s">
        <v>460</v>
      </c>
      <c r="DM128" s="1146"/>
      <c r="DN128" s="1146"/>
      <c r="DO128" s="1146"/>
      <c r="DP128" s="1146"/>
      <c r="DQ128" s="1146" t="s">
        <v>460</v>
      </c>
      <c r="DR128" s="1146"/>
      <c r="DS128" s="1146"/>
      <c r="DT128" s="1146"/>
      <c r="DU128" s="1146"/>
      <c r="DV128" s="1147" t="s">
        <v>440</v>
      </c>
      <c r="DW128" s="1147"/>
      <c r="DX128" s="1147"/>
      <c r="DY128" s="1147"/>
      <c r="DZ128" s="1148"/>
    </row>
    <row r="129" spans="1:131" s="242" customFormat="1" ht="26.25" customHeight="1" x14ac:dyDescent="0.15">
      <c r="A129" s="1036" t="s">
        <v>106</v>
      </c>
      <c r="B129" s="1037"/>
      <c r="C129" s="1037"/>
      <c r="D129" s="1037"/>
      <c r="E129" s="1037"/>
      <c r="F129" s="1037"/>
      <c r="G129" s="1037"/>
      <c r="H129" s="1037"/>
      <c r="I129" s="1037"/>
      <c r="J129" s="1037"/>
      <c r="K129" s="1037"/>
      <c r="L129" s="1037"/>
      <c r="M129" s="1037"/>
      <c r="N129" s="1037"/>
      <c r="O129" s="1037"/>
      <c r="P129" s="1037"/>
      <c r="Q129" s="1037"/>
      <c r="R129" s="1037"/>
      <c r="S129" s="1037"/>
      <c r="T129" s="1037"/>
      <c r="U129" s="1037"/>
      <c r="V129" s="1037"/>
      <c r="W129" s="1179" t="s">
        <v>500</v>
      </c>
      <c r="X129" s="1180"/>
      <c r="Y129" s="1180"/>
      <c r="Z129" s="1181"/>
      <c r="AA129" s="1064">
        <v>2554005</v>
      </c>
      <c r="AB129" s="1065"/>
      <c r="AC129" s="1065"/>
      <c r="AD129" s="1065"/>
      <c r="AE129" s="1066"/>
      <c r="AF129" s="1067">
        <v>2601420</v>
      </c>
      <c r="AG129" s="1065"/>
      <c r="AH129" s="1065"/>
      <c r="AI129" s="1065"/>
      <c r="AJ129" s="1066"/>
      <c r="AK129" s="1067">
        <v>2695773</v>
      </c>
      <c r="AL129" s="1065"/>
      <c r="AM129" s="1065"/>
      <c r="AN129" s="1065"/>
      <c r="AO129" s="1066"/>
      <c r="AP129" s="1182"/>
      <c r="AQ129" s="1183"/>
      <c r="AR129" s="1183"/>
      <c r="AS129" s="1183"/>
      <c r="AT129" s="1184"/>
      <c r="AU129" s="280"/>
      <c r="AV129" s="280"/>
      <c r="AW129" s="280"/>
      <c r="AX129" s="1173" t="s">
        <v>501</v>
      </c>
      <c r="AY129" s="1056"/>
      <c r="AZ129" s="1056"/>
      <c r="BA129" s="1056"/>
      <c r="BB129" s="1056"/>
      <c r="BC129" s="1056"/>
      <c r="BD129" s="1056"/>
      <c r="BE129" s="1057"/>
      <c r="BF129" s="1174" t="s">
        <v>482</v>
      </c>
      <c r="BG129" s="1175"/>
      <c r="BH129" s="1175"/>
      <c r="BI129" s="1175"/>
      <c r="BJ129" s="1175"/>
      <c r="BK129" s="1175"/>
      <c r="BL129" s="1176"/>
      <c r="BM129" s="1174">
        <v>20</v>
      </c>
      <c r="BN129" s="1175"/>
      <c r="BO129" s="1175"/>
      <c r="BP129" s="1175"/>
      <c r="BQ129" s="1175"/>
      <c r="BR129" s="1175"/>
      <c r="BS129" s="1176"/>
      <c r="BT129" s="1174">
        <v>30</v>
      </c>
      <c r="BU129" s="1177"/>
      <c r="BV129" s="1177"/>
      <c r="BW129" s="1177"/>
      <c r="BX129" s="1177"/>
      <c r="BY129" s="1177"/>
      <c r="BZ129" s="1178"/>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1036" t="s">
        <v>502</v>
      </c>
      <c r="B130" s="1037"/>
      <c r="C130" s="1037"/>
      <c r="D130" s="1037"/>
      <c r="E130" s="1037"/>
      <c r="F130" s="1037"/>
      <c r="G130" s="1037"/>
      <c r="H130" s="1037"/>
      <c r="I130" s="1037"/>
      <c r="J130" s="1037"/>
      <c r="K130" s="1037"/>
      <c r="L130" s="1037"/>
      <c r="M130" s="1037"/>
      <c r="N130" s="1037"/>
      <c r="O130" s="1037"/>
      <c r="P130" s="1037"/>
      <c r="Q130" s="1037"/>
      <c r="R130" s="1037"/>
      <c r="S130" s="1037"/>
      <c r="T130" s="1037"/>
      <c r="U130" s="1037"/>
      <c r="V130" s="1037"/>
      <c r="W130" s="1179" t="s">
        <v>503</v>
      </c>
      <c r="X130" s="1180"/>
      <c r="Y130" s="1180"/>
      <c r="Z130" s="1181"/>
      <c r="AA130" s="1064">
        <v>393054</v>
      </c>
      <c r="AB130" s="1065"/>
      <c r="AC130" s="1065"/>
      <c r="AD130" s="1065"/>
      <c r="AE130" s="1066"/>
      <c r="AF130" s="1067">
        <v>373216</v>
      </c>
      <c r="AG130" s="1065"/>
      <c r="AH130" s="1065"/>
      <c r="AI130" s="1065"/>
      <c r="AJ130" s="1066"/>
      <c r="AK130" s="1067">
        <v>374729</v>
      </c>
      <c r="AL130" s="1065"/>
      <c r="AM130" s="1065"/>
      <c r="AN130" s="1065"/>
      <c r="AO130" s="1066"/>
      <c r="AP130" s="1182"/>
      <c r="AQ130" s="1183"/>
      <c r="AR130" s="1183"/>
      <c r="AS130" s="1183"/>
      <c r="AT130" s="1184"/>
      <c r="AU130" s="280"/>
      <c r="AV130" s="280"/>
      <c r="AW130" s="280"/>
      <c r="AX130" s="1173" t="s">
        <v>504</v>
      </c>
      <c r="AY130" s="1056"/>
      <c r="AZ130" s="1056"/>
      <c r="BA130" s="1056"/>
      <c r="BB130" s="1056"/>
      <c r="BC130" s="1056"/>
      <c r="BD130" s="1056"/>
      <c r="BE130" s="1057"/>
      <c r="BF130" s="1210">
        <v>8</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217" t="s">
        <v>505</v>
      </c>
      <c r="X131" s="1218"/>
      <c r="Y131" s="1218"/>
      <c r="Z131" s="1219"/>
      <c r="AA131" s="1111">
        <v>2160951</v>
      </c>
      <c r="AB131" s="1090"/>
      <c r="AC131" s="1090"/>
      <c r="AD131" s="1090"/>
      <c r="AE131" s="1091"/>
      <c r="AF131" s="1089">
        <v>2228204</v>
      </c>
      <c r="AG131" s="1090"/>
      <c r="AH131" s="1090"/>
      <c r="AI131" s="1090"/>
      <c r="AJ131" s="1091"/>
      <c r="AK131" s="1089">
        <v>2321044</v>
      </c>
      <c r="AL131" s="1090"/>
      <c r="AM131" s="1090"/>
      <c r="AN131" s="1090"/>
      <c r="AO131" s="1091"/>
      <c r="AP131" s="1220"/>
      <c r="AQ131" s="1221"/>
      <c r="AR131" s="1221"/>
      <c r="AS131" s="1221"/>
      <c r="AT131" s="1222"/>
      <c r="AU131" s="280"/>
      <c r="AV131" s="280"/>
      <c r="AW131" s="280"/>
      <c r="AX131" s="1192" t="s">
        <v>506</v>
      </c>
      <c r="AY131" s="1143"/>
      <c r="AZ131" s="1143"/>
      <c r="BA131" s="1143"/>
      <c r="BB131" s="1143"/>
      <c r="BC131" s="1143"/>
      <c r="BD131" s="1143"/>
      <c r="BE131" s="1144"/>
      <c r="BF131" s="1193" t="s">
        <v>489</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99" t="s">
        <v>507</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508</v>
      </c>
      <c r="W132" s="1203"/>
      <c r="X132" s="1203"/>
      <c r="Y132" s="1203"/>
      <c r="Z132" s="1204"/>
      <c r="AA132" s="1205">
        <v>8.6652589530000004</v>
      </c>
      <c r="AB132" s="1206"/>
      <c r="AC132" s="1206"/>
      <c r="AD132" s="1206"/>
      <c r="AE132" s="1207"/>
      <c r="AF132" s="1208">
        <v>7.9071754649999999</v>
      </c>
      <c r="AG132" s="1206"/>
      <c r="AH132" s="1206"/>
      <c r="AI132" s="1206"/>
      <c r="AJ132" s="1207"/>
      <c r="AK132" s="1208">
        <v>7.6908063789999996</v>
      </c>
      <c r="AL132" s="1206"/>
      <c r="AM132" s="1206"/>
      <c r="AN132" s="1206"/>
      <c r="AO132" s="1207"/>
      <c r="AP132" s="1105"/>
      <c r="AQ132" s="1106"/>
      <c r="AR132" s="1106"/>
      <c r="AS132" s="1106"/>
      <c r="AT132" s="1209"/>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509</v>
      </c>
      <c r="W133" s="1186"/>
      <c r="X133" s="1186"/>
      <c r="Y133" s="1186"/>
      <c r="Z133" s="1187"/>
      <c r="AA133" s="1188">
        <v>8.6</v>
      </c>
      <c r="AB133" s="1189"/>
      <c r="AC133" s="1189"/>
      <c r="AD133" s="1189"/>
      <c r="AE133" s="1190"/>
      <c r="AF133" s="1188">
        <v>8.9</v>
      </c>
      <c r="AG133" s="1189"/>
      <c r="AH133" s="1189"/>
      <c r="AI133" s="1189"/>
      <c r="AJ133" s="1190"/>
      <c r="AK133" s="1188">
        <v>8</v>
      </c>
      <c r="AL133" s="1189"/>
      <c r="AM133" s="1189"/>
      <c r="AN133" s="1189"/>
      <c r="AO133" s="1190"/>
      <c r="AP133" s="1135"/>
      <c r="AQ133" s="1136"/>
      <c r="AR133" s="1136"/>
      <c r="AS133" s="1136"/>
      <c r="AT133" s="1191"/>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sheetData>
  <sheetProtection algorithmName="SHA-512" hashValue="XOonSo1tf1kRpeE2+XyGX4igc1HDmpev2IJEapfpSGNfQK9lerrkPJkoUJIy2BRoBbx28sK7fr1qOGxZpgfc9Q==" saltValue="3eIIqL2v16wpc+vQuQ5q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7"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510</v>
      </c>
    </row>
    <row r="98" spans="24:120" hidden="1" x14ac:dyDescent="0.15">
      <c r="CS98" s="286"/>
      <c r="CX98" s="286"/>
      <c r="DC98" s="286"/>
      <c r="DH98" s="286"/>
    </row>
    <row r="99" spans="24:120" hidden="1" x14ac:dyDescent="0.15">
      <c r="CS99" s="286"/>
      <c r="CX99" s="286"/>
      <c r="DC99" s="286"/>
      <c r="DH99" s="286"/>
    </row>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sheetData>
  <sheetProtection algorithmName="SHA-512" hashValue="E67R3e9Rw3EaLsJY4ybkIMATKO15IIzIriSeFbqk1IVxlt/KUnUteFt6BcDahDa5UOrKc/AWgWOL4+hhNsrOlQ==" saltValue="EfatCB0JKvtZuo19axiD9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9R/4wbYFDTLUBhikhIKhuDIjjXiGMPAMExujJ9CezDz5+Rr7tPq+2410JNTEfUZY15qyiuXAGR0R3xJpK01A==" saltValue="6G+UQxealkaiJLeF5bOLGg=="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511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512</v>
      </c>
      <c r="AL6" s="294"/>
      <c r="AM6" s="294"/>
      <c r="AN6" s="294"/>
      <c r="AO6" s="289"/>
      <c r="AP6" s="289"/>
      <c r="AQ6" s="289"/>
      <c r="AR6" s="289"/>
    </row>
    <row r="7" spans="1:46" ht="13.5" customHeight="1"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23" t="s">
        <v>513</v>
      </c>
      <c r="AP7" s="299"/>
      <c r="AQ7" s="300" t="s">
        <v>514</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24"/>
      <c r="AP8" s="305" t="s">
        <v>515</v>
      </c>
      <c r="AQ8" s="306" t="s">
        <v>516</v>
      </c>
      <c r="AR8" s="307" t="s">
        <v>517</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5" t="s">
        <v>518</v>
      </c>
      <c r="AL9" s="1226"/>
      <c r="AM9" s="1226"/>
      <c r="AN9" s="1227"/>
      <c r="AO9" s="308">
        <v>785653</v>
      </c>
      <c r="AP9" s="308">
        <v>92845</v>
      </c>
      <c r="AQ9" s="309">
        <v>133274</v>
      </c>
      <c r="AR9" s="310">
        <v>-30.3</v>
      </c>
    </row>
    <row r="10" spans="1:46" ht="13.5" customHeight="1"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5" t="s">
        <v>519</v>
      </c>
      <c r="AL10" s="1226"/>
      <c r="AM10" s="1226"/>
      <c r="AN10" s="1227"/>
      <c r="AO10" s="311">
        <v>148892</v>
      </c>
      <c r="AP10" s="311">
        <v>17595</v>
      </c>
      <c r="AQ10" s="312">
        <v>18858</v>
      </c>
      <c r="AR10" s="313">
        <v>-6.7</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5" t="s">
        <v>520</v>
      </c>
      <c r="AL11" s="1226"/>
      <c r="AM11" s="1226"/>
      <c r="AN11" s="1227"/>
      <c r="AO11" s="311">
        <v>25100</v>
      </c>
      <c r="AP11" s="311">
        <v>2966</v>
      </c>
      <c r="AQ11" s="312">
        <v>1196</v>
      </c>
      <c r="AR11" s="313">
        <v>148</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5" t="s">
        <v>521</v>
      </c>
      <c r="AL12" s="1226"/>
      <c r="AM12" s="1226"/>
      <c r="AN12" s="1227"/>
      <c r="AO12" s="311" t="s">
        <v>522</v>
      </c>
      <c r="AP12" s="311" t="s">
        <v>522</v>
      </c>
      <c r="AQ12" s="312" t="s">
        <v>522</v>
      </c>
      <c r="AR12" s="313" t="s">
        <v>522</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5" t="s">
        <v>523</v>
      </c>
      <c r="AL13" s="1226"/>
      <c r="AM13" s="1226"/>
      <c r="AN13" s="1227"/>
      <c r="AO13" s="311">
        <v>58982</v>
      </c>
      <c r="AP13" s="311">
        <v>6970</v>
      </c>
      <c r="AQ13" s="312">
        <v>5360</v>
      </c>
      <c r="AR13" s="313">
        <v>30</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5" t="s">
        <v>524</v>
      </c>
      <c r="AL14" s="1226"/>
      <c r="AM14" s="1226"/>
      <c r="AN14" s="1227"/>
      <c r="AO14" s="311">
        <v>61926</v>
      </c>
      <c r="AP14" s="311">
        <v>7318</v>
      </c>
      <c r="AQ14" s="312">
        <v>2713</v>
      </c>
      <c r="AR14" s="313">
        <v>169.7</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31" t="s">
        <v>525</v>
      </c>
      <c r="AL15" s="1232"/>
      <c r="AM15" s="1232"/>
      <c r="AN15" s="1233"/>
      <c r="AO15" s="311">
        <v>-75252</v>
      </c>
      <c r="AP15" s="311">
        <v>-8893</v>
      </c>
      <c r="AQ15" s="312">
        <v>-11837</v>
      </c>
      <c r="AR15" s="313">
        <v>-24.9</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31" t="s">
        <v>185</v>
      </c>
      <c r="AL16" s="1232"/>
      <c r="AM16" s="1232"/>
      <c r="AN16" s="1233"/>
      <c r="AO16" s="311">
        <v>1005301</v>
      </c>
      <c r="AP16" s="311">
        <v>118802</v>
      </c>
      <c r="AQ16" s="312">
        <v>149564</v>
      </c>
      <c r="AR16" s="313">
        <v>-20.6</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314"/>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5"/>
      <c r="AR18" s="315"/>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526</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6"/>
      <c r="AL20" s="317"/>
      <c r="AM20" s="317"/>
      <c r="AN20" s="318"/>
      <c r="AO20" s="319" t="s">
        <v>527</v>
      </c>
      <c r="AP20" s="320" t="s">
        <v>528</v>
      </c>
      <c r="AQ20" s="321" t="s">
        <v>529</v>
      </c>
      <c r="AR20" s="322"/>
    </row>
    <row r="21" spans="1:46" s="328" customFormat="1" x14ac:dyDescent="0.15">
      <c r="A21" s="32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34" t="s">
        <v>530</v>
      </c>
      <c r="AL21" s="1235"/>
      <c r="AM21" s="1235"/>
      <c r="AN21" s="1236"/>
      <c r="AO21" s="324">
        <v>9.93</v>
      </c>
      <c r="AP21" s="325">
        <v>13.76</v>
      </c>
      <c r="AQ21" s="326">
        <v>-3.83</v>
      </c>
      <c r="AR21" s="294"/>
      <c r="AS21" s="327"/>
      <c r="AT21" s="323"/>
    </row>
    <row r="22" spans="1:46" s="328" customFormat="1" x14ac:dyDescent="0.15">
      <c r="A22" s="32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34" t="s">
        <v>531</v>
      </c>
      <c r="AL22" s="1235"/>
      <c r="AM22" s="1235"/>
      <c r="AN22" s="1236"/>
      <c r="AO22" s="329">
        <v>93</v>
      </c>
      <c r="AP22" s="330">
        <v>95.5</v>
      </c>
      <c r="AQ22" s="331">
        <v>-2.5</v>
      </c>
      <c r="AR22" s="315"/>
      <c r="AS22" s="327"/>
      <c r="AT22" s="323"/>
    </row>
    <row r="23" spans="1:46" s="328" customFormat="1" x14ac:dyDescent="0.15">
      <c r="A23" s="32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5"/>
      <c r="AQ23" s="315"/>
      <c r="AR23" s="315"/>
      <c r="AS23" s="327"/>
      <c r="AT23" s="323"/>
    </row>
    <row r="24" spans="1:46" s="328" customFormat="1" x14ac:dyDescent="0.15">
      <c r="A24" s="32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4" t="s">
        <v>532</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5"/>
      <c r="AQ26" s="315"/>
      <c r="AR26" s="315"/>
      <c r="AS26" s="294"/>
      <c r="AT26" s="294"/>
    </row>
    <row r="27" spans="1:46" x14ac:dyDescent="0.15">
      <c r="A27" s="336"/>
      <c r="AO27" s="289"/>
      <c r="AP27" s="289"/>
      <c r="AQ27" s="289"/>
      <c r="AR27" s="289"/>
      <c r="AS27" s="289"/>
      <c r="AT27" s="289"/>
    </row>
    <row r="28" spans="1:46" ht="17.25" x14ac:dyDescent="0.15">
      <c r="A28" s="290" t="s">
        <v>533</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7"/>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534</v>
      </c>
      <c r="AL29" s="294"/>
      <c r="AM29" s="294"/>
      <c r="AN29" s="294"/>
      <c r="AO29" s="289"/>
      <c r="AP29" s="289"/>
      <c r="AQ29" s="289"/>
      <c r="AR29" s="289"/>
      <c r="AS29" s="338"/>
    </row>
    <row r="30" spans="1:46" ht="13.5" customHeight="1"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23" t="s">
        <v>513</v>
      </c>
      <c r="AP30" s="299"/>
      <c r="AQ30" s="300" t="s">
        <v>514</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24"/>
      <c r="AP31" s="305" t="s">
        <v>515</v>
      </c>
      <c r="AQ31" s="306" t="s">
        <v>516</v>
      </c>
      <c r="AR31" s="307" t="s">
        <v>517</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28" t="s">
        <v>535</v>
      </c>
      <c r="AL32" s="1229"/>
      <c r="AM32" s="1229"/>
      <c r="AN32" s="1230"/>
      <c r="AO32" s="339">
        <v>432850</v>
      </c>
      <c r="AP32" s="339">
        <v>51152</v>
      </c>
      <c r="AQ32" s="340">
        <v>71500</v>
      </c>
      <c r="AR32" s="341">
        <v>-28.5</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28" t="s">
        <v>536</v>
      </c>
      <c r="AL33" s="1229"/>
      <c r="AM33" s="1229"/>
      <c r="AN33" s="1230"/>
      <c r="AO33" s="339" t="s">
        <v>522</v>
      </c>
      <c r="AP33" s="339" t="s">
        <v>522</v>
      </c>
      <c r="AQ33" s="340" t="s">
        <v>522</v>
      </c>
      <c r="AR33" s="341" t="s">
        <v>522</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28" t="s">
        <v>537</v>
      </c>
      <c r="AL34" s="1229"/>
      <c r="AM34" s="1229"/>
      <c r="AN34" s="1230"/>
      <c r="AO34" s="339" t="s">
        <v>522</v>
      </c>
      <c r="AP34" s="339" t="s">
        <v>522</v>
      </c>
      <c r="AQ34" s="340">
        <v>1</v>
      </c>
      <c r="AR34" s="341" t="s">
        <v>522</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28" t="s">
        <v>538</v>
      </c>
      <c r="AL35" s="1229"/>
      <c r="AM35" s="1229"/>
      <c r="AN35" s="1230"/>
      <c r="AO35" s="339">
        <v>66737</v>
      </c>
      <c r="AP35" s="339">
        <v>7887</v>
      </c>
      <c r="AQ35" s="340">
        <v>19534</v>
      </c>
      <c r="AR35" s="341">
        <v>-59.6</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28" t="s">
        <v>539</v>
      </c>
      <c r="AL36" s="1229"/>
      <c r="AM36" s="1229"/>
      <c r="AN36" s="1230"/>
      <c r="AO36" s="339">
        <v>65228</v>
      </c>
      <c r="AP36" s="339">
        <v>7708</v>
      </c>
      <c r="AQ36" s="340">
        <v>5450</v>
      </c>
      <c r="AR36" s="341">
        <v>41.4</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28" t="s">
        <v>540</v>
      </c>
      <c r="AL37" s="1229"/>
      <c r="AM37" s="1229"/>
      <c r="AN37" s="1230"/>
      <c r="AO37" s="339" t="s">
        <v>522</v>
      </c>
      <c r="AP37" s="339" t="s">
        <v>522</v>
      </c>
      <c r="AQ37" s="340">
        <v>1039</v>
      </c>
      <c r="AR37" s="341" t="s">
        <v>522</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37" t="s">
        <v>541</v>
      </c>
      <c r="AL38" s="1238"/>
      <c r="AM38" s="1238"/>
      <c r="AN38" s="1239"/>
      <c r="AO38" s="342" t="s">
        <v>522</v>
      </c>
      <c r="AP38" s="342" t="s">
        <v>522</v>
      </c>
      <c r="AQ38" s="343">
        <v>9</v>
      </c>
      <c r="AR38" s="331" t="s">
        <v>522</v>
      </c>
      <c r="AS38" s="338"/>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37" t="s">
        <v>542</v>
      </c>
      <c r="AL39" s="1238"/>
      <c r="AM39" s="1238"/>
      <c r="AN39" s="1239"/>
      <c r="AO39" s="339">
        <v>-11579</v>
      </c>
      <c r="AP39" s="339">
        <v>-1368</v>
      </c>
      <c r="AQ39" s="340">
        <v>-2217</v>
      </c>
      <c r="AR39" s="341">
        <v>-38.299999999999997</v>
      </c>
      <c r="AS39" s="338"/>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28" t="s">
        <v>543</v>
      </c>
      <c r="AL40" s="1229"/>
      <c r="AM40" s="1229"/>
      <c r="AN40" s="1230"/>
      <c r="AO40" s="339">
        <v>-374729</v>
      </c>
      <c r="AP40" s="339">
        <v>-44284</v>
      </c>
      <c r="AQ40" s="340">
        <v>-63826</v>
      </c>
      <c r="AR40" s="341">
        <v>-30.6</v>
      </c>
      <c r="AS40" s="338"/>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40" t="s">
        <v>297</v>
      </c>
      <c r="AL41" s="1241"/>
      <c r="AM41" s="1241"/>
      <c r="AN41" s="1242"/>
      <c r="AO41" s="339">
        <v>178507</v>
      </c>
      <c r="AP41" s="339">
        <v>21095</v>
      </c>
      <c r="AQ41" s="340">
        <v>31490</v>
      </c>
      <c r="AR41" s="341">
        <v>-33</v>
      </c>
      <c r="AS41" s="338"/>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4" t="s">
        <v>544</v>
      </c>
      <c r="AL42" s="289"/>
      <c r="AM42" s="289"/>
      <c r="AN42" s="289"/>
      <c r="AO42" s="289"/>
      <c r="AP42" s="289"/>
      <c r="AQ42" s="315"/>
      <c r="AR42" s="315"/>
      <c r="AS42" s="338"/>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5"/>
      <c r="AQ43" s="315"/>
      <c r="AR43" s="289"/>
      <c r="AS43" s="338"/>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5"/>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6"/>
      <c r="AR45" s="291"/>
      <c r="AS45" s="291"/>
      <c r="AT45" s="289"/>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89"/>
    </row>
    <row r="47" spans="1:46" ht="17.25" customHeight="1" x14ac:dyDescent="0.15">
      <c r="A47" s="348" t="s">
        <v>545</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9" t="s">
        <v>546</v>
      </c>
      <c r="AL48" s="349"/>
      <c r="AM48" s="349"/>
      <c r="AN48" s="349"/>
      <c r="AO48" s="349"/>
      <c r="AP48" s="349"/>
      <c r="AQ48" s="350"/>
      <c r="AR48" s="349"/>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1"/>
      <c r="AL49" s="352"/>
      <c r="AM49" s="1243" t="s">
        <v>513</v>
      </c>
      <c r="AN49" s="1245" t="s">
        <v>547</v>
      </c>
      <c r="AO49" s="1246"/>
      <c r="AP49" s="1246"/>
      <c r="AQ49" s="1246"/>
      <c r="AR49" s="1247"/>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3"/>
      <c r="AL50" s="354"/>
      <c r="AM50" s="1244"/>
      <c r="AN50" s="355" t="s">
        <v>548</v>
      </c>
      <c r="AO50" s="356" t="s">
        <v>549</v>
      </c>
      <c r="AP50" s="357" t="s">
        <v>550</v>
      </c>
      <c r="AQ50" s="358" t="s">
        <v>551</v>
      </c>
      <c r="AR50" s="359" t="s">
        <v>552</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1" t="s">
        <v>553</v>
      </c>
      <c r="AL51" s="352"/>
      <c r="AM51" s="360">
        <v>530826</v>
      </c>
      <c r="AN51" s="361">
        <v>61099</v>
      </c>
      <c r="AO51" s="362">
        <v>200.9</v>
      </c>
      <c r="AP51" s="363">
        <v>119882</v>
      </c>
      <c r="AQ51" s="364">
        <v>9.1</v>
      </c>
      <c r="AR51" s="365">
        <v>191.8</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6"/>
      <c r="AL52" s="367" t="s">
        <v>554</v>
      </c>
      <c r="AM52" s="368">
        <v>224190</v>
      </c>
      <c r="AN52" s="369">
        <v>25805</v>
      </c>
      <c r="AO52" s="370">
        <v>61.9</v>
      </c>
      <c r="AP52" s="371">
        <v>66481</v>
      </c>
      <c r="AQ52" s="372">
        <v>6</v>
      </c>
      <c r="AR52" s="373">
        <v>55.9</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1" t="s">
        <v>555</v>
      </c>
      <c r="AL53" s="352"/>
      <c r="AM53" s="360">
        <v>575432</v>
      </c>
      <c r="AN53" s="361">
        <v>66447</v>
      </c>
      <c r="AO53" s="362">
        <v>8.8000000000000007</v>
      </c>
      <c r="AP53" s="363">
        <v>116162</v>
      </c>
      <c r="AQ53" s="364">
        <v>-3.1</v>
      </c>
      <c r="AR53" s="365">
        <v>11.9</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6"/>
      <c r="AL54" s="367" t="s">
        <v>554</v>
      </c>
      <c r="AM54" s="368">
        <v>415923</v>
      </c>
      <c r="AN54" s="369">
        <v>48028</v>
      </c>
      <c r="AO54" s="370">
        <v>86.1</v>
      </c>
      <c r="AP54" s="371">
        <v>61562</v>
      </c>
      <c r="AQ54" s="372">
        <v>-7.4</v>
      </c>
      <c r="AR54" s="373">
        <v>93.5</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1" t="s">
        <v>556</v>
      </c>
      <c r="AL55" s="352"/>
      <c r="AM55" s="360">
        <v>890716</v>
      </c>
      <c r="AN55" s="361">
        <v>103283</v>
      </c>
      <c r="AO55" s="362">
        <v>55.4</v>
      </c>
      <c r="AP55" s="363">
        <v>121449</v>
      </c>
      <c r="AQ55" s="364">
        <v>4.5999999999999996</v>
      </c>
      <c r="AR55" s="365">
        <v>50.8</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6"/>
      <c r="AL56" s="367" t="s">
        <v>554</v>
      </c>
      <c r="AM56" s="368">
        <v>534919</v>
      </c>
      <c r="AN56" s="369">
        <v>62027</v>
      </c>
      <c r="AO56" s="370">
        <v>29.1</v>
      </c>
      <c r="AP56" s="371">
        <v>62922</v>
      </c>
      <c r="AQ56" s="372">
        <v>2.2000000000000002</v>
      </c>
      <c r="AR56" s="373">
        <v>26.9</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1" t="s">
        <v>557</v>
      </c>
      <c r="AL57" s="352"/>
      <c r="AM57" s="360">
        <v>881747</v>
      </c>
      <c r="AN57" s="361">
        <v>102948</v>
      </c>
      <c r="AO57" s="362">
        <v>-0.3</v>
      </c>
      <c r="AP57" s="363">
        <v>145139</v>
      </c>
      <c r="AQ57" s="364">
        <v>19.5</v>
      </c>
      <c r="AR57" s="365">
        <v>-19.8</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6"/>
      <c r="AL58" s="367" t="s">
        <v>554</v>
      </c>
      <c r="AM58" s="368">
        <v>407512</v>
      </c>
      <c r="AN58" s="369">
        <v>47579</v>
      </c>
      <c r="AO58" s="370">
        <v>-23.3</v>
      </c>
      <c r="AP58" s="371">
        <v>83762</v>
      </c>
      <c r="AQ58" s="372">
        <v>33.1</v>
      </c>
      <c r="AR58" s="373">
        <v>-56.4</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1" t="s">
        <v>558</v>
      </c>
      <c r="AL59" s="352"/>
      <c r="AM59" s="360">
        <v>685171</v>
      </c>
      <c r="AN59" s="361">
        <v>80970</v>
      </c>
      <c r="AO59" s="362">
        <v>-21.3</v>
      </c>
      <c r="AP59" s="363">
        <v>125391</v>
      </c>
      <c r="AQ59" s="364">
        <v>-13.6</v>
      </c>
      <c r="AR59" s="365">
        <v>-7.7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6"/>
      <c r="AL60" s="367" t="s">
        <v>554</v>
      </c>
      <c r="AM60" s="368">
        <v>280412</v>
      </c>
      <c r="AN60" s="369">
        <v>33138</v>
      </c>
      <c r="AO60" s="370">
        <v>-30.4</v>
      </c>
      <c r="AP60" s="371">
        <v>68516</v>
      </c>
      <c r="AQ60" s="372">
        <v>-18.2</v>
      </c>
      <c r="AR60" s="373">
        <v>-12.2</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1" t="s">
        <v>559</v>
      </c>
      <c r="AL61" s="374"/>
      <c r="AM61" s="375">
        <v>712778</v>
      </c>
      <c r="AN61" s="376">
        <v>82949</v>
      </c>
      <c r="AO61" s="377">
        <v>48.7</v>
      </c>
      <c r="AP61" s="378">
        <v>125605</v>
      </c>
      <c r="AQ61" s="379">
        <v>3.3</v>
      </c>
      <c r="AR61" s="365">
        <v>45.4</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6"/>
      <c r="AL62" s="367" t="s">
        <v>554</v>
      </c>
      <c r="AM62" s="368">
        <v>372591</v>
      </c>
      <c r="AN62" s="369">
        <v>43315</v>
      </c>
      <c r="AO62" s="370">
        <v>24.7</v>
      </c>
      <c r="AP62" s="371">
        <v>68649</v>
      </c>
      <c r="AQ62" s="372">
        <v>3.1</v>
      </c>
      <c r="AR62" s="373">
        <v>21.6</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sheetData>
  <sheetProtection algorithmName="SHA-512" hashValue="OOwtEeR6T8eMTrHcQZad7kw9wMwkkXmGDoCA7YhILi7Pz1Aq64CzEuljYnvNQ/YmoBI5mrem24gVuMHQouL4lA==" saltValue="J7lvlkWAImUK+EoxTVcAK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561</v>
      </c>
    </row>
    <row r="121" spans="125:125" ht="13.5" hidden="1" customHeight="1" x14ac:dyDescent="0.15">
      <c r="DU121" s="286"/>
    </row>
  </sheetData>
  <sheetProtection algorithmName="SHA-512" hashValue="24SWeHVLryBbbCN0Gsa/4MBjjeInUytH7R78Si0+w+uMYtUfGRq2Sx8hnQdBDFkNnpQIUVErjiDDbXtjjHWx4Q==" saltValue="eed6VpTi86JvJhhgrsYI4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562</v>
      </c>
    </row>
  </sheetData>
  <sheetProtection algorithmName="SHA-512" hashValue="9vhzeKrXa9NsvgEg5xJbgd+MijX9sn/07HyOR2pw6BP6/sui3EH6Enfbq07dWFm4ZwMevJXpmdYwyd0TVgeC8w==" saltValue="uVntzpBNnDNhOQgxU9zH7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48" t="s">
        <v>3</v>
      </c>
      <c r="D47" s="1248"/>
      <c r="E47" s="1249"/>
      <c r="F47" s="11">
        <v>30.43</v>
      </c>
      <c r="G47" s="12">
        <v>30.22</v>
      </c>
      <c r="H47" s="12">
        <v>30.13</v>
      </c>
      <c r="I47" s="12">
        <v>29.62</v>
      </c>
      <c r="J47" s="13">
        <v>28.61</v>
      </c>
    </row>
    <row r="48" spans="2:10" ht="57.75" customHeight="1" x14ac:dyDescent="0.15">
      <c r="B48" s="14"/>
      <c r="C48" s="1250" t="s">
        <v>4</v>
      </c>
      <c r="D48" s="1250"/>
      <c r="E48" s="1251"/>
      <c r="F48" s="15">
        <v>7.63</v>
      </c>
      <c r="G48" s="16">
        <v>11.22</v>
      </c>
      <c r="H48" s="16">
        <v>13.96</v>
      </c>
      <c r="I48" s="16">
        <v>16.989999999999998</v>
      </c>
      <c r="J48" s="17">
        <v>9.2200000000000006</v>
      </c>
    </row>
    <row r="49" spans="2:10" ht="57.75" customHeight="1" thickBot="1" x14ac:dyDescent="0.2">
      <c r="B49" s="18"/>
      <c r="C49" s="1252" t="s">
        <v>5</v>
      </c>
      <c r="D49" s="1252"/>
      <c r="E49" s="1253"/>
      <c r="F49" s="19">
        <v>0.6</v>
      </c>
      <c r="G49" s="20">
        <v>3.72</v>
      </c>
      <c r="H49" s="20">
        <v>2.84</v>
      </c>
      <c r="I49" s="20">
        <v>3.33</v>
      </c>
      <c r="J49" s="21">
        <v>1.55</v>
      </c>
    </row>
    <row r="50" spans="2:10" ht="13.5" customHeight="1" x14ac:dyDescent="0.15"/>
  </sheetData>
  <sheetProtection algorithmName="SHA-512" hashValue="EGunHT39A6/1uIIHOi3fVBTQoQwdeCNVjIwKPXHfdZfU5y/IJMpmeQhfuKXMQv7HqOfqU/4OVPS2qIVkLUbNmg==" saltValue="k4RaaGtH7m/XejagtWMk8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2022-09-26T00:32:20Z</cp:lastPrinted>
  <dcterms:created xsi:type="dcterms:W3CDTF">2022-02-02T06:07:46Z</dcterms:created>
  <dcterms:modified xsi:type="dcterms:W3CDTF">2022-09-26T01:41:06Z</dcterms:modified>
  <cp:category/>
</cp:coreProperties>
</file>