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BW34" i="9"/>
  <c r="C34" i="9"/>
  <c r="C35" i="9" s="1"/>
  <c r="BW35" i="9" l="1"/>
  <c r="BW36" i="9" s="1"/>
  <c r="BW37" i="9" s="1"/>
  <c r="BW38" i="9" s="1"/>
  <c r="BW39" i="9" s="1"/>
  <c r="BW40"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41" i="9" l="1"/>
  <c r="CO34" i="9" s="1"/>
  <c r="AM34" i="9"/>
  <c r="BE34" i="9" s="1"/>
</calcChain>
</file>

<file path=xl/sharedStrings.xml><?xml version="1.0" encoding="utf-8"?>
<sst xmlns="http://schemas.openxmlformats.org/spreadsheetml/2006/main" count="1024" uniqueCount="550">
  <si>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</si>
  <si>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</si>
  <si>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</si>
  <si>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</si>
  <si>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</si>
  <si>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</si>
  <si>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</si>
  <si>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</si>
  <si>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</si>
  <si>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</si>
  <si>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</si>
  <si>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</si>
  <si>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</si>
  <si>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</si>
  <si>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</si>
  <si>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</si>
  <si>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</si>
  <si>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</si>
  <si>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</si>
  <si>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</si>
  <si>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</si>
  <si>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</si>
  <si>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</si>
  <si>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</si>
  <si>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</si>
  <si>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</si>
  <si>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</si>
  <si>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</si>
  <si>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</si>
  <si>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</si>
  <si>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</si>
  <si>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</si>
  <si>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</si>
  <si>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</si>
  <si>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</si>
  <si>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</si>
  <si>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</si>
  <si>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</si>
  <si>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</si>
  <si>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</si>
  <si>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</si>
  <si>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</si>
  <si>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</si>
  <si>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</si>
  <si>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</si>
  <si>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</si>
  <si>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</si>
  <si>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</si>
  <si>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</si>
  <si>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</si>
  <si>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</si>
  <si>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</si>
  <si>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</si>
  <si>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</si>
  <si>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</si>
  <si>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</si>
  <si>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</si>
  <si>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</si>
  <si>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</si>
  <si>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</si>
  <si>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</si>
  <si>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</si>
  <si>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</si>
  <si>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</si>
  <si>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</si>
  <si>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</si>
  <si>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</si>
  <si>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</si>
  <si>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</si>
  <si>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</si>
  <si>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</si>
  <si>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</si>
  <si>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</si>
  <si>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</si>
  <si>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</si>
  <si>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</si>
  <si>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</si>
  <si>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</si>
  <si>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</si>
  <si>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</si>
  <si>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</si>
  <si>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</si>
  <si>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川西町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</si>
  <si>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</si>
  <si>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</si>
  <si>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</si>
  <si>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</si>
  <si>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</si>
  <si>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</si>
  <si>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</si>
  <si>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</si>
  <si>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</si>
  <si>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</si>
  <si>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</si>
  <si>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</si>
  <si>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</si>
  <si>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</si>
  <si>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</si>
  <si>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</si>
  <si>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</si>
  <si>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</si>
  <si>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</si>
  <si>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</si>
  <si>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</si>
  <si>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</si>
  <si>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</si>
  <si>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</si>
  <si>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</si>
  <si>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</si>
  <si>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</si>
  <si>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</si>
  <si>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</si>
  <si>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</si>
  <si>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</si>
  <si>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</si>
  <si>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</si>
  <si>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</si>
  <si>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</si>
  <si>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</si>
  <si>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</si>
  <si>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</si>
  <si>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</si>
  <si>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</si>
  <si>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</si>
  <si>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</si>
  <si>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</si>
  <si>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</si>
  <si>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</si>
  <si>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</si>
  <si>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</si>
  <si>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</si>
  <si>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</si>
  <si>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</si>
  <si>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</si>
  <si>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</si>
  <si>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</si>
  <si>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公共下水道事業特別会計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</si>
  <si>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</si>
  <si>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</si>
  <si>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</si>
  <si>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</si>
  <si>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</si>
  <si>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</si>
  <si>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</si>
  <si>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</si>
  <si>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</si>
  <si>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</si>
  <si>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</si>
  <si>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</si>
  <si>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</si>
  <si>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</si>
  <si>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</si>
  <si>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</si>
  <si>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</si>
  <si>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</si>
  <si>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</si>
  <si>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</si>
  <si>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</si>
  <si>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</si>
  <si>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</si>
  <si>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</si>
  <si>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</si>
  <si>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</si>
  <si>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</si>
  <si>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</si>
  <si>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</si>
  <si>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</si>
  <si>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</si>
  <si>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</si>
  <si>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</si>
  <si>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</si>
  <si>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</si>
  <si>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</si>
  <si>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</si>
  <si>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</si>
  <si>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</si>
  <si>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</si>
  <si>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</si>
  <si>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</si>
  <si>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</si>
  <si>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</si>
  <si>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</si>
  <si>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</si>
  <si>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</si>
  <si>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</si>
  <si>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</si>
  <si>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</si>
  <si>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</si>
  <si>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</si>
  <si>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</si>
  <si>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</si>
  <si>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</si>
  <si>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</si>
  <si>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</si>
  <si>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</si>
  <si>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</si>
  <si>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奈良県川西町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</si>
  <si>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</si>
  <si>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</si>
  <si>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</si>
  <si>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</si>
  <si>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</si>
  <si>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</si>
  <si>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</si>
  <si>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</si>
  <si>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</si>
  <si>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</si>
  <si>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</si>
  <si>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</si>
  <si>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</si>
  <si>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</si>
  <si>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</si>
  <si>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</si>
  <si>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</si>
  <si>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</si>
  <si>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</si>
  <si>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</si>
  <si>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</si>
  <si>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</si>
  <si>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</si>
  <si>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</si>
  <si>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</si>
  <si>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</si>
  <si>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</si>
  <si>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</si>
  <si>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</si>
  <si>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</si>
  <si>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</si>
  <si>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</si>
  <si>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</si>
  <si>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</si>
  <si>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</si>
  <si>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</si>
  <si>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</si>
  <si>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</si>
  <si>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</si>
  <si>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</si>
  <si>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</si>
  <si>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</si>
  <si>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</si>
  <si>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</si>
  <si>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</si>
  <si>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</si>
  <si>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</si>
  <si>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</si>
  <si>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</si>
  <si>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</si>
  <si>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</si>
  <si>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</si>
  <si>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</si>
  <si>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</si>
  <si>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</si>
  <si>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</si>
  <si>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</si>
  <si>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</si>
  <si>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</si>
  <si>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</si>
  <si>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</si>
  <si>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</si>
  <si>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</si>
  <si>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</si>
  <si>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</si>
  <si>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</si>
  <si>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</si>
  <si>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</si>
  <si>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</si>
  <si>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</si>
  <si>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</si>
  <si>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</si>
  <si>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</si>
  <si>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</si>
  <si>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</si>
  <si>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</si>
  <si>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</si>
  <si>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</si>
  <si>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</si>
  <si>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</si>
  <si>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</si>
  <si>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</si>
  <si>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</si>
  <si>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</si>
  <si>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</si>
  <si>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</si>
  <si>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</si>
  <si>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</si>
  <si>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</si>
  <si>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</si>
  <si>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</si>
  <si>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</si>
  <si>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</si>
  <si>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</si>
  <si>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</si>
  <si>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</si>
  <si>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</si>
  <si>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</si>
  <si>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</si>
  <si>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</si>
  <si>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</si>
  <si>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</si>
  <si>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</si>
  <si>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</si>
  <si>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</si>
  <si>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</si>
  <si>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</si>
  <si>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</si>
  <si>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</si>
  <si>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</si>
  <si>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</si>
  <si>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</si>
  <si>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</si>
  <si>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</si>
  <si>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</si>
  <si>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</si>
  <si>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</si>
  <si>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</si>
  <si>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</si>
  <si>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</si>
  <si>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</si>
  <si>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</si>
  <si>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</si>
  <si>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</si>
  <si>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</si>
  <si>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</si>
  <si>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</si>
  <si>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</si>
  <si>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</si>
  <si>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</si>
  <si>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</si>
  <si>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</si>
  <si>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</si>
  <si>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</si>
  <si>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</si>
  <si>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</si>
  <si>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</si>
  <si>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</si>
  <si>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</si>
  <si>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</si>
  <si>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</si>
  <si>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</si>
  <si>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</si>
  <si>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</si>
  <si>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</si>
  <si>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</si>
  <si>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</si>
  <si>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</si>
  <si>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奈良県川西町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</si>
  <si>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</si>
  <si>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</si>
  <si>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</si>
  <si>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</si>
  <si>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</si>
  <si>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</si>
  <si>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</si>
  <si>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</si>
  <si>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</si>
  <si>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</si>
  <si>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</si>
  <si>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</si>
  <si>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</si>
  <si>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</si>
  <si>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</si>
  <si>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</si>
  <si>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</si>
  <si>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</si>
  <si>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</si>
  <si>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</si>
  <si>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</si>
  <si>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</si>
  <si>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</si>
  <si>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</si>
  <si>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</si>
  <si>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</si>
  <si>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</si>
  <si>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</si>
  <si>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</si>
  <si>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</si>
  <si>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</si>
  <si>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</si>
  <si>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</si>
  <si>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</si>
  <si>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</si>
  <si>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</si>
  <si>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</si>
  <si>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</si>
  <si>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</si>
  <si>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</si>
  <si>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</si>
  <si>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</si>
  <si>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</si>
  <si>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</si>
  <si>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</si>
  <si>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</si>
  <si>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</si>
  <si>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</si>
  <si>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</si>
  <si>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</si>
  <si>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</si>
  <si>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</si>
  <si>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</si>
  <si>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</si>
  <si>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</si>
  <si>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</si>
  <si>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</si>
  <si>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</si>
  <si>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</si>
  <si>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</si>
  <si>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</si>
  <si>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</si>
  <si>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</si>
  <si>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</si>
  <si>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</si>
  <si>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</si>
  <si>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</si>
  <si>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</si>
  <si>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</si>
  <si>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</si>
  <si>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</si>
  <si>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</si>
  <si>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</si>
  <si>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</si>
  <si>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</si>
  <si>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</si>
  <si>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</si>
  <si>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</si>
  <si>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</si>
  <si>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</si>
  <si>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</si>
  <si>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</si>
  <si>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</si>
  <si>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</si>
  <si>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</si>
  <si>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</si>
  <si>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</si>
  <si>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</si>
  <si>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</si>
  <si>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</si>
  <si>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</si>
  <si>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</si>
  <si>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</si>
  <si>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</si>
  <si>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</si>
  <si>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</si>
  <si>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</si>
  <si>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</si>
  <si>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</si>
  <si>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</si>
  <si>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</si>
  <si>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</si>
  <si>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</si>
  <si>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</si>
  <si>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</si>
  <si>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</si>
  <si>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</si>
  <si>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</si>
  <si>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</si>
  <si>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</si>
  <si>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</si>
  <si>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</si>
  <si>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</si>
  <si>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</si>
  <si>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</si>
  <si>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</si>
  <si>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</si>
  <si>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</si>
  <si>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</si>
  <si>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</si>
  <si>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</si>
  <si>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</si>
  <si>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</si>
  <si>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</si>
  <si>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</si>
  <si>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</si>
  <si>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</si>
  <si>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</si>
  <si>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</si>
  <si>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</si>
  <si>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</si>
  <si>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</si>
  <si>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</si>
  <si>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</si>
  <si>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</si>
  <si>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</si>
  <si>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</si>
  <si>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</si>
  <si>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</si>
  <si>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</si>
  <si>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</si>
  <si>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</si>
  <si>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</si>
  <si>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</si>
  <si>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</si>
  <si>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</si>
  <si>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</si>
  <si>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</si>
  <si>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</si>
  <si>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</si>
  <si>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</si>
  <si>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</si>
  <si>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</si>
  <si>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</si>
  <si>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</si>
  <si>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</si>
  <si>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</si>
  <si>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</si>
  <si>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</si>
  <si>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</si>
  <si>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</si>
  <si>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</si>
  <si>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</si>
  <si>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</si>
  <si>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</si>
  <si>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</si>
  <si>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</si>
  <si>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</si>
  <si>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</si>
  <si>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</si>
  <si>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</si>
  <si>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</si>
  <si>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</si>
  <si>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</si>
  <si>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</si>
  <si>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</si>
  <si>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</si>
  <si>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住宅新築資金等貸付事業特別会計</t>
  </si>
  <si>
    <t>▲ 0.65</t>
  </si>
  <si>
    <t>▲ 0.68</t>
  </si>
  <si>
    <t>▲ 0.67</t>
  </si>
  <si>
    <t>▲ 0.59</t>
  </si>
  <si>
    <t>▲ 0.49</t>
  </si>
  <si>
    <t>公共下水道事業特別会計</t>
  </si>
  <si>
    <t>▲ 0.20</t>
  </si>
  <si>
    <t>水道事業会計</t>
  </si>
  <si>
    <t>一般会計</t>
  </si>
  <si>
    <t>介護保険事業特別会計</t>
  </si>
  <si>
    <t>介護サービス事業特別会計</t>
  </si>
  <si>
    <t>後期高齢者医療特別会計</t>
  </si>
  <si>
    <t>国民健康保険特別会計</t>
  </si>
  <si>
    <t>その他会計（赤字）</t>
  </si>
  <si>
    <t>その他会計（黒字）</t>
  </si>
  <si>
    <t>-</t>
    <phoneticPr fontId="2"/>
  </si>
  <si>
    <t>-</t>
    <phoneticPr fontId="2"/>
  </si>
  <si>
    <t>土地開発公社</t>
    <rPh sb="0" eb="2">
      <t>トチ</t>
    </rPh>
    <rPh sb="2" eb="4">
      <t>カイハツ</t>
    </rPh>
    <rPh sb="4" eb="6">
      <t>コウシャ</t>
    </rPh>
    <phoneticPr fontId="2"/>
  </si>
  <si>
    <t>川西町・三宅町式下中学校組合</t>
    <rPh sb="0" eb="2">
      <t>カワニシ</t>
    </rPh>
    <rPh sb="2" eb="3">
      <t>チョウ</t>
    </rPh>
    <rPh sb="4" eb="7">
      <t>ミヤケチョウ</t>
    </rPh>
    <rPh sb="7" eb="8">
      <t>シキ</t>
    </rPh>
    <rPh sb="8" eb="9">
      <t>ゲ</t>
    </rPh>
    <rPh sb="9" eb="12">
      <t>チュウガッコウ</t>
    </rPh>
    <rPh sb="12" eb="14">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</si>
  <si>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</si>
  <si>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</si>
  <si>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</si>
  <si>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奈良県後期高齢者医療広域組合</t>
    <rPh sb="0" eb="3">
      <t>ナラケン</t>
    </rPh>
    <rPh sb="3" eb="5">
      <t>コウキ</t>
    </rPh>
    <rPh sb="5" eb="8">
      <t>コウレイシャ</t>
    </rPh>
    <rPh sb="8" eb="10">
      <t>イリョウ</t>
    </rPh>
    <rPh sb="10" eb="12">
      <t>コウイキ</t>
    </rPh>
    <rPh sb="12" eb="14">
      <t>クミアイ</t>
    </rPh>
    <phoneticPr fontId="2"/>
  </si>
  <si>
    <t>奈良県広域消防組合</t>
    <rPh sb="0" eb="3">
      <t>ナラケン</t>
    </rPh>
    <rPh sb="3" eb="5">
      <t>コウイキ</t>
    </rPh>
    <rPh sb="5" eb="7">
      <t>ショウボウ</t>
    </rPh>
    <rPh sb="7" eb="9">
      <t>クミアイ</t>
    </rPh>
    <phoneticPr fontId="2"/>
  </si>
  <si>
    <t>国保中央病院組合</t>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</si>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</sst>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quotePrefix="1"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6"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98" xfId="33" quotePrefix="1"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84380</c:v>
                </c:pt>
                <c:pt idx="1">
                  <c:v>205868</c:v>
                </c:pt>
                <c:pt idx="2">
                  <c:v>98271</c:v>
                </c:pt>
                <c:pt idx="3">
                  <c:v>20308</c:v>
                </c:pt>
                <c:pt idx="4">
                  <c:v>61099</c:v>
                </c:pt>
              </c:numCache>
            </c:numRef>
          </c:val>
          <c:smooth val="0"/>
        </c:ser>
        <c:dLbls>
          <c:showLegendKey val="0"/>
          <c:showVal val="0"/>
          <c:showCatName val="0"/>
          <c:showSerName val="0"/>
          <c:showPercent val="0"/>
          <c:showBubbleSize val="0"/>
        </c:dLbls>
        <c:marker val="1"/>
        <c:smooth val="0"/>
        <c:axId val="229977472"/>
        <c:axId val="230008320"/>
      </c:lineChart>
      <c:catAx>
        <c:axId val="2299774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008320"/>
        <c:crosses val="autoZero"/>
        <c:auto val="1"/>
        <c:lblAlgn val="ctr"/>
        <c:lblOffset val="100"/>
        <c:tickLblSkip val="1"/>
        <c:tickMarkSkip val="1"/>
        <c:noMultiLvlLbl val="0"/>
      </c:catAx>
      <c:valAx>
        <c:axId val="2300083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97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1.73</c:v>
                </c:pt>
                <c:pt idx="1">
                  <c:v>1.62</c:v>
                </c:pt>
                <c:pt idx="2">
                  <c:v>4.84</c:v>
                </c:pt>
                <c:pt idx="3">
                  <c:v>6.88</c:v>
                </c:pt>
                <c:pt idx="4">
                  <c:v>7.63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18.41</c:v>
                </c:pt>
                <c:pt idx="1">
                  <c:v>30.27</c:v>
                </c:pt>
                <c:pt idx="2">
                  <c:v>29.84</c:v>
                </c:pt>
                <c:pt idx="3">
                  <c:v>29.32</c:v>
                </c:pt>
                <c:pt idx="4">
                  <c:v>30.43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1828096"/>
        <c:axId val="211830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11.97</c:v>
                </c:pt>
                <c:pt idx="1">
                  <c:v>11.29</c:v>
                </c:pt>
                <c:pt idx="2">
                  <c:v>2.9</c:v>
                </c:pt>
                <c:pt idx="3">
                  <c:v>2.2799999999999998</c:v>
                </c:pt>
                <c:pt idx="4">
                  <c:v>0.6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1828096"/>
        <c:axId val="211830272"/>
      </c:lineChart>
      <c:catAx>
        <c:axId val="21182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1830272"/>
        <c:crosses val="autoZero"/>
        <c:auto val="1"/>
        <c:lblAlgn val="ctr"/>
        <c:lblOffset val="100"/>
        <c:tickLblSkip val="1"/>
        <c:tickMarkSkip val="1"/>
        <c:noMultiLvlLbl val="0"/>
      </c:catAx>
      <c:valAx>
        <c:axId val="211830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82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1.54</c:v>
                </c:pt>
                <c:pt idx="2">
                  <c:v>#N/A</c:v>
                </c:pt>
                <c:pt idx="3">
                  <c:v>0.74</c:v>
                </c:pt>
                <c:pt idx="4">
                  <c:v>#N/A</c:v>
                </c:pt>
                <c:pt idx="5">
                  <c:v>0.03</c:v>
                </c:pt>
                <c:pt idx="6">
                  <c:v>#N/A</c:v>
                </c:pt>
                <c:pt idx="7">
                  <c:v>0.53</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0.02</c:v>
                </c:pt>
                <c:pt idx="4">
                  <c:v>#N/A</c:v>
                </c:pt>
                <c:pt idx="5">
                  <c:v>0.03</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0.54</c:v>
                </c:pt>
                <c:pt idx="2">
                  <c:v>#N/A</c:v>
                </c:pt>
                <c:pt idx="3">
                  <c:v>0.04</c:v>
                </c:pt>
                <c:pt idx="4">
                  <c:v>#N/A</c:v>
                </c:pt>
                <c:pt idx="5">
                  <c:v>0.25</c:v>
                </c:pt>
                <c:pt idx="6">
                  <c:v>#N/A</c:v>
                </c:pt>
                <c:pt idx="7">
                  <c:v>0.14000000000000001</c:v>
                </c:pt>
                <c:pt idx="8">
                  <c:v>#N/A</c:v>
                </c:pt>
                <c:pt idx="9">
                  <c:v>0.52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2.38</c:v>
                </c:pt>
                <c:pt idx="2">
                  <c:v>#N/A</c:v>
                </c:pt>
                <c:pt idx="3">
                  <c:v>2.2999999999999998</c:v>
                </c:pt>
                <c:pt idx="4">
                  <c:v>#N/A</c:v>
                </c:pt>
                <c:pt idx="5">
                  <c:v>5.51</c:v>
                </c:pt>
                <c:pt idx="6">
                  <c:v>#N/A</c:v>
                </c:pt>
                <c:pt idx="7">
                  <c:v>7.25</c:v>
                </c:pt>
                <c:pt idx="8">
                  <c:v>#N/A</c:v>
                </c:pt>
                <c:pt idx="9">
                  <c:v>7.52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14.86</c:v>
                </c:pt>
                <c:pt idx="2">
                  <c:v>#N/A</c:v>
                </c:pt>
                <c:pt idx="3">
                  <c:v>13.33</c:v>
                </c:pt>
                <c:pt idx="4">
                  <c:v>#N/A</c:v>
                </c:pt>
                <c:pt idx="5">
                  <c:v>12.84</c:v>
                </c:pt>
                <c:pt idx="6">
                  <c:v>#N/A</c:v>
                </c:pt>
                <c:pt idx="7">
                  <c:v>12.47</c:v>
                </c:pt>
                <c:pt idx="8">
                  <c:v>#N/A</c:v>
                </c:pt>
                <c:pt idx="9">
                  <c:v>13.24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0.2</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0.65</c:v>
                </c:pt>
                <c:pt idx="1">
                  <c:v>#N/A</c:v>
                </c:pt>
                <c:pt idx="2">
                  <c:v>0.68</c:v>
                </c:pt>
                <c:pt idx="3">
                  <c:v>#N/A</c:v>
                </c:pt>
                <c:pt idx="4">
                  <c:v>0.67</c:v>
                </c:pt>
                <c:pt idx="5">
                  <c:v>#N/A</c:v>
                </c:pt>
                <c:pt idx="6">
                  <c:v>0.59</c:v>
                </c:pt>
                <c:pt idx="7">
                  <c:v>#N/A</c:v>
                </c:pt>
                <c:pt idx="8">
                  <c:v>0.49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9867904"/>
        <c:axId val="189869440"/>
      </c:barChart>
      <c:catAx>
        <c:axId val="18986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869440"/>
        <c:crosses val="autoZero"/>
        <c:auto val="1"/>
        <c:lblAlgn val="ctr"/>
        <c:lblOffset val="100"/>
        <c:tickLblSkip val="1"/>
        <c:tickMarkSkip val="1"/>
        <c:noMultiLvlLbl val="0"/>
      </c:catAx>
      <c:valAx>
        <c:axId val="18986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867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458</c:v>
                </c:pt>
                <c:pt idx="5">
                  <c:v>445</c:v>
                </c:pt>
                <c:pt idx="8">
                  <c:v>471</c:v>
                </c:pt>
                <c:pt idx="11">
                  <c:v>461</c:v>
                </c:pt>
                <c:pt idx="14">
                  <c:v>422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2</c:v>
                </c:pt>
                <c:pt idx="9">
                  <c:v>2</c:v>
                </c:pt>
                <c:pt idx="12">
                  <c:v>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37</c:v>
                </c:pt>
                <c:pt idx="3">
                  <c:v>36</c:v>
                </c:pt>
                <c:pt idx="6">
                  <c:v>32</c:v>
                </c:pt>
                <c:pt idx="9">
                  <c:v>47</c:v>
                </c:pt>
                <c:pt idx="12">
                  <c:v>52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107</c:v>
                </c:pt>
                <c:pt idx="3">
                  <c:v>104</c:v>
                </c:pt>
                <c:pt idx="6">
                  <c:v>101</c:v>
                </c:pt>
                <c:pt idx="9">
                  <c:v>94</c:v>
                </c:pt>
                <c:pt idx="12">
                  <c:v>102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475</c:v>
                </c:pt>
                <c:pt idx="3">
                  <c:v>356</c:v>
                </c:pt>
                <c:pt idx="6">
                  <c:v>377</c:v>
                </c:pt>
                <c:pt idx="9">
                  <c:v>407</c:v>
                </c:pt>
                <c:pt idx="12">
                  <c:v>408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2395392"/>
        <c:axId val="112397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161</c:v>
                </c:pt>
                <c:pt idx="2">
                  <c:v>#N/A</c:v>
                </c:pt>
                <c:pt idx="3">
                  <c:v>#N/A</c:v>
                </c:pt>
                <c:pt idx="4">
                  <c:v>51</c:v>
                </c:pt>
                <c:pt idx="5">
                  <c:v>#N/A</c:v>
                </c:pt>
                <c:pt idx="6">
                  <c:v>#N/A</c:v>
                </c:pt>
                <c:pt idx="7">
                  <c:v>41</c:v>
                </c:pt>
                <c:pt idx="8">
                  <c:v>#N/A</c:v>
                </c:pt>
                <c:pt idx="9">
                  <c:v>#N/A</c:v>
                </c:pt>
                <c:pt idx="10">
                  <c:v>89</c:v>
                </c:pt>
                <c:pt idx="11">
                  <c:v>#N/A</c:v>
                </c:pt>
                <c:pt idx="12">
                  <c:v>#N/A</c:v>
                </c:pt>
                <c:pt idx="13">
                  <c:v>147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2395392"/>
        <c:axId val="112397312"/>
      </c:lineChart>
      <c:catAx>
        <c:axId val="11239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397312"/>
        <c:crosses val="autoZero"/>
        <c:auto val="1"/>
        <c:lblAlgn val="ctr"/>
        <c:lblOffset val="100"/>
        <c:tickLblSkip val="1"/>
        <c:tickMarkSkip val="1"/>
        <c:noMultiLvlLbl val="0"/>
      </c:catAx>
      <c:valAx>
        <c:axId val="11239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9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3976</c:v>
                </c:pt>
                <c:pt idx="5">
                  <c:v>4539</c:v>
                </c:pt>
                <c:pt idx="8">
                  <c:v>4374</c:v>
                </c:pt>
                <c:pt idx="11">
                  <c:v>4270</c:v>
                </c:pt>
                <c:pt idx="14">
                  <c:v>4143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191</c:v>
                </c:pt>
                <c:pt idx="5">
                  <c:v>198</c:v>
                </c:pt>
                <c:pt idx="8">
                  <c:v>201</c:v>
                </c:pt>
                <c:pt idx="11">
                  <c:v>224</c:v>
                </c:pt>
                <c:pt idx="14">
                  <c:v>178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2198</c:v>
                </c:pt>
                <c:pt idx="5">
                  <c:v>2654</c:v>
                </c:pt>
                <c:pt idx="8">
                  <c:v>2865</c:v>
                </c:pt>
                <c:pt idx="11">
                  <c:v>3579</c:v>
                </c:pt>
                <c:pt idx="14">
                  <c:v>3555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38</c:v>
                </c:pt>
                <c:pt idx="9">
                  <c:v>38</c:v>
                </c:pt>
                <c:pt idx="12">
                  <c:v>38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807</c:v>
                </c:pt>
                <c:pt idx="3">
                  <c:v>782</c:v>
                </c:pt>
                <c:pt idx="6">
                  <c:v>703</c:v>
                </c:pt>
                <c:pt idx="9">
                  <c:v>613</c:v>
                </c:pt>
                <c:pt idx="12">
                  <c:v>577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417</c:v>
                </c:pt>
                <c:pt idx="3">
                  <c:v>570</c:v>
                </c:pt>
                <c:pt idx="6">
                  <c:v>573</c:v>
                </c:pt>
                <c:pt idx="9">
                  <c:v>575</c:v>
                </c:pt>
                <c:pt idx="12">
                  <c:v>529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987</c:v>
                </c:pt>
                <c:pt idx="3">
                  <c:v>874</c:v>
                </c:pt>
                <c:pt idx="6">
                  <c:v>780</c:v>
                </c:pt>
                <c:pt idx="9">
                  <c:v>716</c:v>
                </c:pt>
                <c:pt idx="12">
                  <c:v>663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c:v>
                </c:pt>
                <c:pt idx="3">
                  <c:v>18</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3819</c:v>
                </c:pt>
                <c:pt idx="3">
                  <c:v>4812</c:v>
                </c:pt>
                <c:pt idx="6">
                  <c:v>5024</c:v>
                </c:pt>
                <c:pt idx="9">
                  <c:v>4900</c:v>
                </c:pt>
                <c:pt idx="12">
                  <c:v>4778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2464640"/>
        <c:axId val="112466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2464640"/>
        <c:axId val="112466560"/>
      </c:lineChart>
      <c:catAx>
        <c:axId val="11246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466560"/>
        <c:crosses val="autoZero"/>
        <c:auto val="1"/>
        <c:lblAlgn val="ctr"/>
        <c:lblOffset val="100"/>
        <c:tickLblSkip val="1"/>
        <c:tickMarkSkip val="1"/>
        <c:noMultiLvlLbl val="0"/>
      </c:catAx>
      <c:valAx>
        <c:axId val="11246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6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元利償還金等は</a:t>
          </a:r>
          <a:r>
            <a:rPr lang="ja-JP" altLang="en-US" sz="1100" b="0" i="0" baseline="0">
              <a:solidFill>
                <a:sysClr val="windowText" lastClr="000000"/>
              </a:solidFill>
              <a:effectLst/>
              <a:latin typeface="+mn-lt"/>
              <a:ea typeface="+mn-ea"/>
              <a:cs typeface="+mn-cs"/>
            </a:rPr>
            <a:t>近年、</a:t>
          </a:r>
          <a:r>
            <a:rPr lang="ja-JP" altLang="ja-JP" sz="1100" b="0" i="0" baseline="0">
              <a:solidFill>
                <a:sysClr val="windowText" lastClr="000000"/>
              </a:solidFill>
              <a:effectLst/>
              <a:latin typeface="+mn-lt"/>
              <a:ea typeface="+mn-ea"/>
              <a:cs typeface="+mn-cs"/>
            </a:rPr>
            <a:t>増加傾向にあるが、公的資金補償金免除繰上償還や縁故債の繰上償還に取り組んでいることなどから、ピーク時に比べ、減少</a:t>
          </a:r>
          <a:r>
            <a:rPr lang="ja-JP" altLang="en-US" sz="1100" b="0" i="0" baseline="0">
              <a:solidFill>
                <a:sysClr val="windowText" lastClr="000000"/>
              </a:solidFill>
              <a:effectLst/>
              <a:latin typeface="+mn-lt"/>
              <a:ea typeface="+mn-ea"/>
              <a:cs typeface="+mn-cs"/>
            </a:rPr>
            <a:t>している。</a:t>
          </a:r>
          <a:r>
            <a:rPr lang="ja-JP" altLang="ja-JP" sz="1100" b="0" i="0" baseline="0">
              <a:solidFill>
                <a:sysClr val="windowText" lastClr="000000"/>
              </a:solidFill>
              <a:effectLst/>
              <a:latin typeface="+mn-lt"/>
              <a:ea typeface="+mn-ea"/>
              <a:cs typeface="+mn-cs"/>
            </a:rPr>
            <a:t>今後は小学校建設関連の償還</a:t>
          </a:r>
          <a:r>
            <a:rPr lang="ja-JP" altLang="en-US" sz="1100" b="0" i="0" baseline="0">
              <a:solidFill>
                <a:sysClr val="windowText" lastClr="000000"/>
              </a:solidFill>
              <a:effectLst/>
              <a:latin typeface="+mn-lt"/>
              <a:ea typeface="+mn-ea"/>
              <a:cs typeface="+mn-cs"/>
            </a:rPr>
            <a:t>開始や大規模事業による新規借入</a:t>
          </a:r>
          <a:r>
            <a:rPr lang="ja-JP" altLang="ja-JP" sz="1100" b="0" i="0" baseline="0">
              <a:solidFill>
                <a:sysClr val="windowText" lastClr="000000"/>
              </a:solidFill>
              <a:effectLst/>
              <a:latin typeface="+mn-lt"/>
              <a:ea typeface="+mn-ea"/>
              <a:cs typeface="+mn-cs"/>
            </a:rPr>
            <a:t>も</a:t>
          </a:r>
          <a:r>
            <a:rPr lang="ja-JP" altLang="en-US" sz="1100" b="0" i="0" baseline="0">
              <a:solidFill>
                <a:sysClr val="windowText" lastClr="000000"/>
              </a:solidFill>
              <a:effectLst/>
              <a:latin typeface="+mn-lt"/>
              <a:ea typeface="+mn-ea"/>
              <a:cs typeface="+mn-cs"/>
            </a:rPr>
            <a:t>実施</a:t>
          </a:r>
          <a:r>
            <a:rPr lang="ja-JP" altLang="ja-JP" sz="1100" b="0" i="0" baseline="0">
              <a:solidFill>
                <a:sysClr val="windowText" lastClr="000000"/>
              </a:solidFill>
              <a:effectLst/>
              <a:latin typeface="+mn-lt"/>
              <a:ea typeface="+mn-ea"/>
              <a:cs typeface="+mn-cs"/>
            </a:rPr>
            <a:t>されることもあり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増加が見込まれ</a:t>
          </a:r>
          <a:r>
            <a:rPr lang="ja-JP" altLang="en-US" sz="1100" b="0" i="0" baseline="0">
              <a:solidFill>
                <a:sysClr val="windowText" lastClr="000000"/>
              </a:solidFill>
              <a:effectLst/>
              <a:latin typeface="+mn-lt"/>
              <a:ea typeface="+mn-ea"/>
              <a:cs typeface="+mn-cs"/>
            </a:rPr>
            <a:t>るが、</a:t>
          </a:r>
          <a:r>
            <a:rPr lang="ja-JP" altLang="ja-JP" sz="1100" b="0" i="0" baseline="0">
              <a:solidFill>
                <a:sysClr val="windowText" lastClr="000000"/>
              </a:solidFill>
              <a:effectLst/>
              <a:latin typeface="+mn-lt"/>
              <a:ea typeface="+mn-ea"/>
              <a:cs typeface="+mn-cs"/>
            </a:rPr>
            <a:t>中長期的な見通しのもとに事業を実施し、起債の発行を可能な限り抑制するよう努めていく。</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Ｈ２５、Ｈ２６年度における小学校関連事業により大幅に増加し</a:t>
          </a:r>
          <a:r>
            <a:rPr lang="ja-JP" altLang="en-US" sz="1100" b="0" i="0" baseline="0">
              <a:solidFill>
                <a:sysClr val="windowText" lastClr="000000"/>
              </a:solidFill>
              <a:effectLst/>
              <a:latin typeface="+mn-lt"/>
              <a:ea typeface="+mn-ea"/>
              <a:cs typeface="+mn-cs"/>
            </a:rPr>
            <a:t>たが</a:t>
          </a:r>
          <a:r>
            <a:rPr lang="ja-JP" altLang="ja-JP" sz="1100" b="0" i="0" baseline="0">
              <a:solidFill>
                <a:sysClr val="windowText" lastClr="000000"/>
              </a:solidFill>
              <a:effectLst/>
              <a:latin typeface="+mn-lt"/>
              <a:ea typeface="+mn-ea"/>
              <a:cs typeface="+mn-cs"/>
            </a:rPr>
            <a:t>、縁故債の繰上償還等により完済の地方債が増え、減少し</a:t>
          </a:r>
          <a:r>
            <a:rPr lang="ja-JP" altLang="en-US" sz="1100" b="0" i="0" baseline="0">
              <a:solidFill>
                <a:sysClr val="windowText" lastClr="000000"/>
              </a:solidFill>
              <a:effectLst/>
              <a:latin typeface="+mn-lt"/>
              <a:ea typeface="+mn-ea"/>
              <a:cs typeface="+mn-cs"/>
            </a:rPr>
            <a:t>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順調に減債基金を積み立てており、「充当可能基金」は増加</a:t>
          </a:r>
          <a:r>
            <a:rPr lang="ja-JP" altLang="en-US" sz="1100" b="0" i="0" baseline="0">
              <a:solidFill>
                <a:sysClr val="windowText" lastClr="000000"/>
              </a:solidFill>
              <a:effectLst/>
              <a:latin typeface="+mn-lt"/>
              <a:ea typeface="+mn-ea"/>
              <a:cs typeface="+mn-cs"/>
            </a:rPr>
            <a:t>傾向にある</a:t>
          </a:r>
          <a:r>
            <a:rPr lang="ja-JP" altLang="ja-JP" sz="1100" b="0" i="0" baseline="0">
              <a:solidFill>
                <a:sysClr val="windowText" lastClr="000000"/>
              </a:solidFill>
              <a:effectLst/>
              <a:latin typeface="+mn-lt"/>
              <a:ea typeface="+mn-ea"/>
              <a:cs typeface="+mn-cs"/>
            </a:rPr>
            <a:t>ため、「将来負担比率の分子」は減少傾向にある。今後も</a:t>
          </a:r>
          <a:r>
            <a:rPr lang="ja-JP" altLang="en-US" sz="1100" b="0" i="0" baseline="0">
              <a:solidFill>
                <a:sysClr val="windowText" lastClr="000000"/>
              </a:solidFill>
              <a:effectLst/>
              <a:latin typeface="+mn-lt"/>
              <a:ea typeface="+mn-ea"/>
              <a:cs typeface="+mn-cs"/>
            </a:rPr>
            <a:t>駅周辺整備</a:t>
          </a:r>
          <a:r>
            <a:rPr lang="ja-JP" altLang="ja-JP" sz="1100" b="0" i="0" baseline="0">
              <a:solidFill>
                <a:sysClr val="windowText" lastClr="000000"/>
              </a:solidFill>
              <a:effectLst/>
              <a:latin typeface="+mn-lt"/>
              <a:ea typeface="+mn-ea"/>
              <a:cs typeface="+mn-cs"/>
            </a:rPr>
            <a:t>等の大規模事業が開始されるため、繰上償還や減債基金積立に努めていく。</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8,688
8,533
5.93
4,063,373
3,828,138
192,214
2,520,436
4,777,747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財政力指数は、類似団体平均より０．０</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ポイント高い０．４８で、全国平均よりは０．０２ポイント低くなっている。少子高齢化や人口減少による納税義務者の減少等により、町税収入が伸び悩んでいる。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94343</xdr:rowOff>
    </xdr:to>
    <xdr:cxnSp macro="">
      <xdr:nvCxnSpPr>
        <xdr:cNvPr id="69" name="直線コネクタ 68"/>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94343</xdr:rowOff>
    </xdr:to>
    <xdr:cxnSp macro="">
      <xdr:nvCxnSpPr>
        <xdr:cNvPr id="72" name="直線コネクタ 71"/>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105833</xdr:rowOff>
    </xdr:to>
    <xdr:cxnSp macro="">
      <xdr:nvCxnSpPr>
        <xdr:cNvPr id="75" name="直線コネクタ 74"/>
        <xdr:cNvCxnSpPr/>
      </xdr:nvCxnSpPr>
      <xdr:spPr>
        <a:xfrm flipV="1">
          <a:off x="2336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8" name="円/楕円 87"/>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60070</xdr:rowOff>
    </xdr:from>
    <xdr:ext cx="762000" cy="259045"/>
    <xdr:sp macro="" textlink="">
      <xdr:nvSpPr>
        <xdr:cNvPr id="89" name="財政力該当値テキスト"/>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0" name="円/楕円 89"/>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91" name="テキスト ボックス 90"/>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2" name="円/楕円 91"/>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93" name="テキスト ボックス 92"/>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4" name="円/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6" name="円/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経常収支比率は、８</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％と、類似団体平均</a:t>
          </a:r>
          <a:r>
            <a:rPr lang="ja-JP" altLang="en-US" sz="1100" b="0" i="0" baseline="0">
              <a:solidFill>
                <a:sysClr val="windowText" lastClr="000000"/>
              </a:solidFill>
              <a:effectLst/>
              <a:latin typeface="+mn-lt"/>
              <a:ea typeface="+mn-ea"/>
              <a:cs typeface="+mn-cs"/>
            </a:rPr>
            <a:t>と同値</a:t>
          </a:r>
          <a:r>
            <a:rPr lang="ja-JP" altLang="ja-JP" sz="1100" b="0" i="0" baseline="0">
              <a:solidFill>
                <a:sysClr val="windowText" lastClr="000000"/>
              </a:solidFill>
              <a:effectLst/>
              <a:latin typeface="+mn-lt"/>
              <a:ea typeface="+mn-ea"/>
              <a:cs typeface="+mn-cs"/>
            </a:rPr>
            <a:t>、全国平均、奈良県平均よりも、ぞれぞれ</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、９</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ポイント下回った。縁故債の繰上償還等を始めとした歳出削減を図っており、今後とも、義務的・経常的経費の削減に努め、収入については自主財源の確保に努める。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146473</xdr:rowOff>
    </xdr:from>
    <xdr:to>
      <xdr:col>7</xdr:col>
      <xdr:colOff>152400</xdr:colOff>
      <xdr:row>64</xdr:row>
      <xdr:rowOff>160020</xdr:rowOff>
    </xdr:to>
    <xdr:cxnSp macro="">
      <xdr:nvCxnSpPr>
        <xdr:cNvPr id="132" name="直線コネクタ 131"/>
        <xdr:cNvCxnSpPr/>
      </xdr:nvCxnSpPr>
      <xdr:spPr>
        <a:xfrm>
          <a:off x="4114800" y="1094782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146473</xdr:rowOff>
    </xdr:from>
    <xdr:to>
      <xdr:col>6</xdr:col>
      <xdr:colOff>0</xdr:colOff>
      <xdr:row>64</xdr:row>
      <xdr:rowOff>119804</xdr:rowOff>
    </xdr:to>
    <xdr:cxnSp macro="">
      <xdr:nvCxnSpPr>
        <xdr:cNvPr id="135" name="直線コネクタ 134"/>
        <xdr:cNvCxnSpPr/>
      </xdr:nvCxnSpPr>
      <xdr:spPr>
        <a:xfrm flipV="1">
          <a:off x="3225800" y="1094782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126365</xdr:rowOff>
    </xdr:from>
    <xdr:to>
      <xdr:col>4</xdr:col>
      <xdr:colOff>482600</xdr:colOff>
      <xdr:row>64</xdr:row>
      <xdr:rowOff>119804</xdr:rowOff>
    </xdr:to>
    <xdr:cxnSp macro="">
      <xdr:nvCxnSpPr>
        <xdr:cNvPr id="138" name="直線コネクタ 137"/>
        <xdr:cNvCxnSpPr/>
      </xdr:nvCxnSpPr>
      <xdr:spPr>
        <a:xfrm>
          <a:off x="2336800" y="10927715"/>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49954</xdr:rowOff>
    </xdr:from>
    <xdr:to>
      <xdr:col>3</xdr:col>
      <xdr:colOff>279400</xdr:colOff>
      <xdr:row>63</xdr:row>
      <xdr:rowOff>126365</xdr:rowOff>
    </xdr:to>
    <xdr:cxnSp macro="">
      <xdr:nvCxnSpPr>
        <xdr:cNvPr id="141" name="直線コネクタ 140"/>
        <xdr:cNvCxnSpPr/>
      </xdr:nvCxnSpPr>
      <xdr:spPr>
        <a:xfrm>
          <a:off x="1447800" y="1085130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45" name="テキスト ボックス 144"/>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51" name="円/楕円 150"/>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52"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95673</xdr:rowOff>
    </xdr:from>
    <xdr:to>
      <xdr:col>6</xdr:col>
      <xdr:colOff>50800</xdr:colOff>
      <xdr:row>64</xdr:row>
      <xdr:rowOff>25823</xdr:rowOff>
    </xdr:to>
    <xdr:sp macro="" textlink="">
      <xdr:nvSpPr>
        <xdr:cNvPr id="153" name="円/楕円 152"/>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36000</xdr:rowOff>
    </xdr:from>
    <xdr:ext cx="736600" cy="259045"/>
    <xdr:sp macro="" textlink="">
      <xdr:nvSpPr>
        <xdr:cNvPr id="154" name="テキスト ボックス 153"/>
        <xdr:cNvSpPr txBox="1"/>
      </xdr:nvSpPr>
      <xdr:spPr>
        <a:xfrm>
          <a:off x="3733800" y="1066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69004</xdr:rowOff>
    </xdr:from>
    <xdr:to>
      <xdr:col>4</xdr:col>
      <xdr:colOff>533400</xdr:colOff>
      <xdr:row>64</xdr:row>
      <xdr:rowOff>170604</xdr:rowOff>
    </xdr:to>
    <xdr:sp macro="" textlink="">
      <xdr:nvSpPr>
        <xdr:cNvPr id="155" name="円/楕円 154"/>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9331</xdr:rowOff>
    </xdr:from>
    <xdr:ext cx="762000" cy="259045"/>
    <xdr:sp macro="" textlink="">
      <xdr:nvSpPr>
        <xdr:cNvPr id="156" name="テキスト ボックス 155"/>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75565</xdr:rowOff>
    </xdr:from>
    <xdr:to>
      <xdr:col>3</xdr:col>
      <xdr:colOff>330200</xdr:colOff>
      <xdr:row>64</xdr:row>
      <xdr:rowOff>5715</xdr:rowOff>
    </xdr:to>
    <xdr:sp macro="" textlink="">
      <xdr:nvSpPr>
        <xdr:cNvPr id="157" name="円/楕円 156"/>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15892</xdr:rowOff>
    </xdr:from>
    <xdr:ext cx="762000" cy="259045"/>
    <xdr:sp macro="" textlink="">
      <xdr:nvSpPr>
        <xdr:cNvPr id="158" name="テキスト ボックス 157"/>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59" name="円/楕円 158"/>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110931</xdr:rowOff>
    </xdr:from>
    <xdr:ext cx="762000" cy="259045"/>
    <xdr:sp macro="" textlink="">
      <xdr:nvSpPr>
        <xdr:cNvPr id="160" name="テキスト ボックス 159"/>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[153,688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ysClr val="windowText" lastClr="000000"/>
              </a:solidFill>
              <a:effectLst/>
              <a:latin typeface="+mn-lt"/>
              <a:ea typeface="+mn-ea"/>
              <a:cs typeface="+mn-cs"/>
            </a:rPr>
            <a:t>平成２</a:t>
          </a:r>
          <a:r>
            <a:rPr lang="ja-JP" altLang="en-US" sz="1100">
              <a:solidFill>
                <a:sysClr val="windowText" lastClr="000000"/>
              </a:solidFill>
              <a:effectLst/>
              <a:latin typeface="+mn-lt"/>
              <a:ea typeface="+mn-ea"/>
              <a:cs typeface="+mn-cs"/>
            </a:rPr>
            <a:t>４</a:t>
          </a:r>
          <a:r>
            <a:rPr lang="ja-JP" altLang="ja-JP" sz="1100">
              <a:solidFill>
                <a:sysClr val="windowText" lastClr="000000"/>
              </a:solidFill>
              <a:effectLst/>
              <a:latin typeface="+mn-lt"/>
              <a:ea typeface="+mn-ea"/>
              <a:cs typeface="+mn-cs"/>
            </a:rPr>
            <a:t>年度以降も引き続き、類似団体平均を下回っている。</a:t>
          </a:r>
          <a:r>
            <a:rPr lang="ja-JP" altLang="ja-JP" sz="1100" b="0" i="0" baseline="0">
              <a:solidFill>
                <a:sysClr val="windowText" lastClr="000000"/>
              </a:solidFill>
              <a:effectLst/>
              <a:latin typeface="+mn-lt"/>
              <a:ea typeface="+mn-ea"/>
              <a:cs typeface="+mn-cs"/>
            </a:rPr>
            <a:t>今後とも引き続き</a:t>
          </a:r>
          <a:r>
            <a:rPr lang="ja-JP" altLang="ja-JP" sz="1100">
              <a:solidFill>
                <a:sysClr val="windowText" lastClr="000000"/>
              </a:solidFill>
              <a:effectLst/>
              <a:latin typeface="+mn-lt"/>
              <a:ea typeface="+mn-ea"/>
              <a:cs typeface="+mn-cs"/>
            </a:rPr>
            <a:t>行財政改革への取組を通じて</a:t>
          </a:r>
          <a:r>
            <a:rPr lang="ja-JP" altLang="ja-JP" sz="1100" b="0" i="0" baseline="0">
              <a:solidFill>
                <a:sysClr val="windowText" lastClr="000000"/>
              </a:solidFill>
              <a:effectLst/>
              <a:latin typeface="+mn-lt"/>
              <a:ea typeface="+mn-ea"/>
              <a:cs typeface="+mn-cs"/>
            </a:rPr>
            <a:t>、経費削減に努める。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116142</xdr:rowOff>
    </xdr:from>
    <xdr:to>
      <xdr:col>7</xdr:col>
      <xdr:colOff>152400</xdr:colOff>
      <xdr:row>81</xdr:row>
      <xdr:rowOff>129132</xdr:rowOff>
    </xdr:to>
    <xdr:cxnSp macro="">
      <xdr:nvCxnSpPr>
        <xdr:cNvPr id="195" name="直線コネクタ 194"/>
        <xdr:cNvCxnSpPr/>
      </xdr:nvCxnSpPr>
      <xdr:spPr>
        <a:xfrm>
          <a:off x="4114800" y="14003592"/>
          <a:ext cx="838200" cy="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104784</xdr:rowOff>
    </xdr:from>
    <xdr:to>
      <xdr:col>6</xdr:col>
      <xdr:colOff>0</xdr:colOff>
      <xdr:row>81</xdr:row>
      <xdr:rowOff>116142</xdr:rowOff>
    </xdr:to>
    <xdr:cxnSp macro="">
      <xdr:nvCxnSpPr>
        <xdr:cNvPr id="198" name="直線コネクタ 197"/>
        <xdr:cNvCxnSpPr/>
      </xdr:nvCxnSpPr>
      <xdr:spPr>
        <a:xfrm>
          <a:off x="3225800" y="13992234"/>
          <a:ext cx="889000" cy="1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68042</xdr:rowOff>
    </xdr:from>
    <xdr:to>
      <xdr:col>4</xdr:col>
      <xdr:colOff>482600</xdr:colOff>
      <xdr:row>81</xdr:row>
      <xdr:rowOff>104784</xdr:rowOff>
    </xdr:to>
    <xdr:cxnSp macro="">
      <xdr:nvCxnSpPr>
        <xdr:cNvPr id="201" name="直線コネクタ 200"/>
        <xdr:cNvCxnSpPr/>
      </xdr:nvCxnSpPr>
      <xdr:spPr>
        <a:xfrm>
          <a:off x="2336800" y="13955492"/>
          <a:ext cx="889000" cy="3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68042</xdr:rowOff>
    </xdr:from>
    <xdr:to>
      <xdr:col>3</xdr:col>
      <xdr:colOff>279400</xdr:colOff>
      <xdr:row>81</xdr:row>
      <xdr:rowOff>78025</xdr:rowOff>
    </xdr:to>
    <xdr:cxnSp macro="">
      <xdr:nvCxnSpPr>
        <xdr:cNvPr id="204" name="直線コネクタ 203"/>
        <xdr:cNvCxnSpPr/>
      </xdr:nvCxnSpPr>
      <xdr:spPr>
        <a:xfrm flipV="1">
          <a:off x="1447800" y="13955492"/>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78332</xdr:rowOff>
    </xdr:from>
    <xdr:to>
      <xdr:col>7</xdr:col>
      <xdr:colOff>203200</xdr:colOff>
      <xdr:row>82</xdr:row>
      <xdr:rowOff>8482</xdr:rowOff>
    </xdr:to>
    <xdr:sp macro="" textlink="">
      <xdr:nvSpPr>
        <xdr:cNvPr id="214" name="円/楕円 213"/>
        <xdr:cNvSpPr/>
      </xdr:nvSpPr>
      <xdr:spPr>
        <a:xfrm>
          <a:off x="4902200" y="139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171059</xdr:rowOff>
    </xdr:from>
    <xdr:ext cx="762000" cy="259045"/>
    <xdr:sp macro="" textlink="">
      <xdr:nvSpPr>
        <xdr:cNvPr id="215" name="人件費・物件費等の状況該当値テキスト"/>
        <xdr:cNvSpPr txBox="1"/>
      </xdr:nvSpPr>
      <xdr:spPr>
        <a:xfrm>
          <a:off x="5041900" y="1388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153,688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65342</xdr:rowOff>
    </xdr:from>
    <xdr:to>
      <xdr:col>6</xdr:col>
      <xdr:colOff>50800</xdr:colOff>
      <xdr:row>81</xdr:row>
      <xdr:rowOff>166942</xdr:rowOff>
    </xdr:to>
    <xdr:sp macro="" textlink="">
      <xdr:nvSpPr>
        <xdr:cNvPr id="216" name="円/楕円 215"/>
        <xdr:cNvSpPr/>
      </xdr:nvSpPr>
      <xdr:spPr>
        <a:xfrm>
          <a:off x="4064000" y="139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5669</xdr:rowOff>
    </xdr:from>
    <xdr:ext cx="736600" cy="259045"/>
    <xdr:sp macro="" textlink="">
      <xdr:nvSpPr>
        <xdr:cNvPr id="217" name="テキスト ボックス 216"/>
        <xdr:cNvSpPr txBox="1"/>
      </xdr:nvSpPr>
      <xdr:spPr>
        <a:xfrm>
          <a:off x="3733800" y="137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53984</xdr:rowOff>
    </xdr:from>
    <xdr:to>
      <xdr:col>4</xdr:col>
      <xdr:colOff>533400</xdr:colOff>
      <xdr:row>81</xdr:row>
      <xdr:rowOff>155584</xdr:rowOff>
    </xdr:to>
    <xdr:sp macro="" textlink="">
      <xdr:nvSpPr>
        <xdr:cNvPr id="218" name="円/楕円 217"/>
        <xdr:cNvSpPr/>
      </xdr:nvSpPr>
      <xdr:spPr>
        <a:xfrm>
          <a:off x="3175000" y="139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165761</xdr:rowOff>
    </xdr:from>
    <xdr:ext cx="762000" cy="259045"/>
    <xdr:sp macro="" textlink="">
      <xdr:nvSpPr>
        <xdr:cNvPr id="219" name="テキスト ボックス 218"/>
        <xdr:cNvSpPr txBox="1"/>
      </xdr:nvSpPr>
      <xdr:spPr>
        <a:xfrm>
          <a:off x="2844800" y="1371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147,634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17242</xdr:rowOff>
    </xdr:from>
    <xdr:to>
      <xdr:col>3</xdr:col>
      <xdr:colOff>330200</xdr:colOff>
      <xdr:row>81</xdr:row>
      <xdr:rowOff>118842</xdr:rowOff>
    </xdr:to>
    <xdr:sp macro="" textlink="">
      <xdr:nvSpPr>
        <xdr:cNvPr id="220" name="円/楕円 219"/>
        <xdr:cNvSpPr/>
      </xdr:nvSpPr>
      <xdr:spPr>
        <a:xfrm>
          <a:off x="2286000" y="139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129019</xdr:rowOff>
    </xdr:from>
    <xdr:ext cx="762000" cy="259045"/>
    <xdr:sp macro="" textlink="">
      <xdr:nvSpPr>
        <xdr:cNvPr id="221" name="テキスト ボックス 220"/>
        <xdr:cNvSpPr txBox="1"/>
      </xdr:nvSpPr>
      <xdr:spPr>
        <a:xfrm>
          <a:off x="1955800" y="1367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138,498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27225</xdr:rowOff>
    </xdr:from>
    <xdr:to>
      <xdr:col>2</xdr:col>
      <xdr:colOff>127000</xdr:colOff>
      <xdr:row>81</xdr:row>
      <xdr:rowOff>128825</xdr:rowOff>
    </xdr:to>
    <xdr:sp macro="" textlink="">
      <xdr:nvSpPr>
        <xdr:cNvPr id="222" name="円/楕円 221"/>
        <xdr:cNvSpPr/>
      </xdr:nvSpPr>
      <xdr:spPr>
        <a:xfrm>
          <a:off x="1397000" y="139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139002</xdr:rowOff>
    </xdr:from>
    <xdr:ext cx="762000" cy="259045"/>
    <xdr:sp macro="" textlink="">
      <xdr:nvSpPr>
        <xdr:cNvPr id="223" name="テキスト ボックス 222"/>
        <xdr:cNvSpPr txBox="1"/>
      </xdr:nvSpPr>
      <xdr:spPr>
        <a:xfrm>
          <a:off x="1066800" y="1368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ラスパイレス指数は、９</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であり、類似団体平均より</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ポイント、全国平均より３．</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ポイント低い数値となっている。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今後も人件費の抑制に努める。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50377</xdr:rowOff>
    </xdr:to>
    <xdr:cxnSp macro="">
      <xdr:nvCxnSpPr>
        <xdr:cNvPr id="257" name="直線コネクタ 256"/>
        <xdr:cNvCxnSpPr/>
      </xdr:nvCxnSpPr>
      <xdr:spPr>
        <a:xfrm>
          <a:off x="16179800" y="1440391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157480</xdr:rowOff>
    </xdr:from>
    <xdr:to>
      <xdr:col>23</xdr:col>
      <xdr:colOff>406400</xdr:colOff>
      <xdr:row>84</xdr:row>
      <xdr:rowOff>2116</xdr:rowOff>
    </xdr:to>
    <xdr:cxnSp macro="">
      <xdr:nvCxnSpPr>
        <xdr:cNvPr id="260" name="直線コネクタ 259"/>
        <xdr:cNvCxnSpPr/>
      </xdr:nvCxnSpPr>
      <xdr:spPr>
        <a:xfrm>
          <a:off x="15290800" y="1438783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60961</xdr:rowOff>
    </xdr:from>
    <xdr:to>
      <xdr:col>22</xdr:col>
      <xdr:colOff>203200</xdr:colOff>
      <xdr:row>83</xdr:row>
      <xdr:rowOff>157480</xdr:rowOff>
    </xdr:to>
    <xdr:cxnSp macro="">
      <xdr:nvCxnSpPr>
        <xdr:cNvPr id="263" name="直線コネクタ 262"/>
        <xdr:cNvCxnSpPr/>
      </xdr:nvCxnSpPr>
      <xdr:spPr>
        <a:xfrm>
          <a:off x="14401800" y="142913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60961</xdr:rowOff>
    </xdr:from>
    <xdr:to>
      <xdr:col>21</xdr:col>
      <xdr:colOff>0</xdr:colOff>
      <xdr:row>87</xdr:row>
      <xdr:rowOff>42757</xdr:rowOff>
    </xdr:to>
    <xdr:cxnSp macro="">
      <xdr:nvCxnSpPr>
        <xdr:cNvPr id="266" name="直線コネクタ 265"/>
        <xdr:cNvCxnSpPr/>
      </xdr:nvCxnSpPr>
      <xdr:spPr>
        <a:xfrm flipV="1">
          <a:off x="13512800" y="14291311"/>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6" name="円/楕円 275"/>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16104</xdr:rowOff>
    </xdr:from>
    <xdr:ext cx="762000" cy="259045"/>
    <xdr:sp macro="" textlink="">
      <xdr:nvSpPr>
        <xdr:cNvPr id="277" name="給与水準   （国との比較）該当値テキスト"/>
        <xdr:cNvSpPr txBox="1"/>
      </xdr:nvSpPr>
      <xdr:spPr>
        <a:xfrm>
          <a:off x="17106900" y="1424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8" name="円/楕円 277"/>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79" name="テキスト ボックス 278"/>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106680</xdr:rowOff>
    </xdr:from>
    <xdr:to>
      <xdr:col>22</xdr:col>
      <xdr:colOff>254000</xdr:colOff>
      <xdr:row>84</xdr:row>
      <xdr:rowOff>36830</xdr:rowOff>
    </xdr:to>
    <xdr:sp macro="" textlink="">
      <xdr:nvSpPr>
        <xdr:cNvPr id="280" name="円/楕円 279"/>
        <xdr:cNvSpPr/>
      </xdr:nvSpPr>
      <xdr:spPr>
        <a:xfrm>
          <a:off x="15240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47007</xdr:rowOff>
    </xdr:from>
    <xdr:ext cx="762000" cy="259045"/>
    <xdr:sp macro="" textlink="">
      <xdr:nvSpPr>
        <xdr:cNvPr id="281" name="テキスト ボックス 280"/>
        <xdr:cNvSpPr txBox="1"/>
      </xdr:nvSpPr>
      <xdr:spPr>
        <a:xfrm>
          <a:off x="14909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10161</xdr:rowOff>
    </xdr:from>
    <xdr:to>
      <xdr:col>21</xdr:col>
      <xdr:colOff>50800</xdr:colOff>
      <xdr:row>83</xdr:row>
      <xdr:rowOff>111761</xdr:rowOff>
    </xdr:to>
    <xdr:sp macro="" textlink="">
      <xdr:nvSpPr>
        <xdr:cNvPr id="282" name="円/楕円 281"/>
        <xdr:cNvSpPr/>
      </xdr:nvSpPr>
      <xdr:spPr>
        <a:xfrm>
          <a:off x="14351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83" name="テキスト ボックス 282"/>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163407</xdr:rowOff>
    </xdr:from>
    <xdr:to>
      <xdr:col>19</xdr:col>
      <xdr:colOff>533400</xdr:colOff>
      <xdr:row>87</xdr:row>
      <xdr:rowOff>93557</xdr:rowOff>
    </xdr:to>
    <xdr:sp macro="" textlink="">
      <xdr:nvSpPr>
        <xdr:cNvPr id="284" name="円/楕円 283"/>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103734</xdr:rowOff>
    </xdr:from>
    <xdr:ext cx="762000" cy="259045"/>
    <xdr:sp macro="" textlink="">
      <xdr:nvSpPr>
        <xdr:cNvPr id="285" name="テキスト ボックス 284"/>
        <xdr:cNvSpPr txBox="1"/>
      </xdr:nvSpPr>
      <xdr:spPr>
        <a:xfrm>
          <a:off x="13131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人口千人当たりの職員数は、１０．</a:t>
          </a:r>
          <a:r>
            <a:rPr lang="ja-JP" altLang="en-US" sz="1100" b="0" i="0" baseline="0">
              <a:solidFill>
                <a:sysClr val="windowText" lastClr="000000"/>
              </a:solidFill>
              <a:effectLst/>
              <a:latin typeface="+mn-lt"/>
              <a:ea typeface="+mn-ea"/>
              <a:cs typeface="+mn-cs"/>
            </a:rPr>
            <a:t>２４</a:t>
          </a:r>
          <a:r>
            <a:rPr lang="ja-JP" altLang="ja-JP" sz="1100" b="0" i="0" baseline="0">
              <a:solidFill>
                <a:sysClr val="windowText" lastClr="000000"/>
              </a:solidFill>
              <a:effectLst/>
              <a:latin typeface="+mn-lt"/>
              <a:ea typeface="+mn-ea"/>
              <a:cs typeface="+mn-cs"/>
            </a:rPr>
            <a:t>人と類似団体平均より</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２０</a:t>
          </a:r>
          <a:r>
            <a:rPr lang="ja-JP" altLang="ja-JP" sz="1100" b="0" i="0" baseline="0">
              <a:solidFill>
                <a:sysClr val="windowText" lastClr="000000"/>
              </a:solidFill>
              <a:effectLst/>
              <a:latin typeface="+mn-lt"/>
              <a:ea typeface="+mn-ea"/>
              <a:cs typeface="+mn-cs"/>
            </a:rPr>
            <a:t>人少ないが、民生関係の施設が多く、全国平均、奈良県平均を上回っている。事務事業と職員数の関係を定期的に見直し、民間委託・指定管理者制度等の活用も含め、弾力的な人員配置を行うことにより、定員の適正化に努め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125137</xdr:rowOff>
    </xdr:from>
    <xdr:to>
      <xdr:col>24</xdr:col>
      <xdr:colOff>558800</xdr:colOff>
      <xdr:row>60</xdr:row>
      <xdr:rowOff>129963</xdr:rowOff>
    </xdr:to>
    <xdr:cxnSp macro="">
      <xdr:nvCxnSpPr>
        <xdr:cNvPr id="320" name="直線コネクタ 319"/>
        <xdr:cNvCxnSpPr/>
      </xdr:nvCxnSpPr>
      <xdr:spPr>
        <a:xfrm flipV="1">
          <a:off x="16179800" y="1041213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129963</xdr:rowOff>
    </xdr:from>
    <xdr:to>
      <xdr:col>23</xdr:col>
      <xdr:colOff>406400</xdr:colOff>
      <xdr:row>60</xdr:row>
      <xdr:rowOff>145245</xdr:rowOff>
    </xdr:to>
    <xdr:cxnSp macro="">
      <xdr:nvCxnSpPr>
        <xdr:cNvPr id="323" name="直線コネクタ 322"/>
        <xdr:cNvCxnSpPr/>
      </xdr:nvCxnSpPr>
      <xdr:spPr>
        <a:xfrm flipV="1">
          <a:off x="15290800" y="1041696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145245</xdr:rowOff>
    </xdr:from>
    <xdr:to>
      <xdr:col>22</xdr:col>
      <xdr:colOff>203200</xdr:colOff>
      <xdr:row>60</xdr:row>
      <xdr:rowOff>159724</xdr:rowOff>
    </xdr:to>
    <xdr:cxnSp macro="">
      <xdr:nvCxnSpPr>
        <xdr:cNvPr id="326" name="直線コネクタ 325"/>
        <xdr:cNvCxnSpPr/>
      </xdr:nvCxnSpPr>
      <xdr:spPr>
        <a:xfrm flipV="1">
          <a:off x="14401800" y="1043224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118703</xdr:rowOff>
    </xdr:from>
    <xdr:to>
      <xdr:col>21</xdr:col>
      <xdr:colOff>0</xdr:colOff>
      <xdr:row>60</xdr:row>
      <xdr:rowOff>159724</xdr:rowOff>
    </xdr:to>
    <xdr:cxnSp macro="">
      <xdr:nvCxnSpPr>
        <xdr:cNvPr id="329" name="直線コネクタ 328"/>
        <xdr:cNvCxnSpPr/>
      </xdr:nvCxnSpPr>
      <xdr:spPr>
        <a:xfrm>
          <a:off x="13512800" y="1040570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74337</xdr:rowOff>
    </xdr:from>
    <xdr:to>
      <xdr:col>24</xdr:col>
      <xdr:colOff>609600</xdr:colOff>
      <xdr:row>61</xdr:row>
      <xdr:rowOff>4487</xdr:rowOff>
    </xdr:to>
    <xdr:sp macro="" textlink="">
      <xdr:nvSpPr>
        <xdr:cNvPr id="339" name="円/楕円 338"/>
        <xdr:cNvSpPr/>
      </xdr:nvSpPr>
      <xdr:spPr>
        <a:xfrm>
          <a:off x="16967200" y="103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90864</xdr:rowOff>
    </xdr:from>
    <xdr:ext cx="762000" cy="259045"/>
    <xdr:sp macro="" textlink="">
      <xdr:nvSpPr>
        <xdr:cNvPr id="340" name="定員管理の状況該当値テキスト"/>
        <xdr:cNvSpPr txBox="1"/>
      </xdr:nvSpPr>
      <xdr:spPr>
        <a:xfrm>
          <a:off x="17106900" y="102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79163</xdr:rowOff>
    </xdr:from>
    <xdr:to>
      <xdr:col>23</xdr:col>
      <xdr:colOff>457200</xdr:colOff>
      <xdr:row>61</xdr:row>
      <xdr:rowOff>9313</xdr:rowOff>
    </xdr:to>
    <xdr:sp macro="" textlink="">
      <xdr:nvSpPr>
        <xdr:cNvPr id="341" name="円/楕円 340"/>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42" name="テキスト ボックス 34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94445</xdr:rowOff>
    </xdr:from>
    <xdr:to>
      <xdr:col>22</xdr:col>
      <xdr:colOff>254000</xdr:colOff>
      <xdr:row>61</xdr:row>
      <xdr:rowOff>24595</xdr:rowOff>
    </xdr:to>
    <xdr:sp macro="" textlink="">
      <xdr:nvSpPr>
        <xdr:cNvPr id="343" name="円/楕円 342"/>
        <xdr:cNvSpPr/>
      </xdr:nvSpPr>
      <xdr:spPr>
        <a:xfrm>
          <a:off x="15240000" y="103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34772</xdr:rowOff>
    </xdr:from>
    <xdr:ext cx="762000" cy="259045"/>
    <xdr:sp macro="" textlink="">
      <xdr:nvSpPr>
        <xdr:cNvPr id="344" name="テキスト ボックス 343"/>
        <xdr:cNvSpPr txBox="1"/>
      </xdr:nvSpPr>
      <xdr:spPr>
        <a:xfrm>
          <a:off x="14909800" y="10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108924</xdr:rowOff>
    </xdr:from>
    <xdr:to>
      <xdr:col>21</xdr:col>
      <xdr:colOff>50800</xdr:colOff>
      <xdr:row>61</xdr:row>
      <xdr:rowOff>39074</xdr:rowOff>
    </xdr:to>
    <xdr:sp macro="" textlink="">
      <xdr:nvSpPr>
        <xdr:cNvPr id="345" name="円/楕円 344"/>
        <xdr:cNvSpPr/>
      </xdr:nvSpPr>
      <xdr:spPr>
        <a:xfrm>
          <a:off x="14351000" y="103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49251</xdr:rowOff>
    </xdr:from>
    <xdr:ext cx="762000" cy="259045"/>
    <xdr:sp macro="" textlink="">
      <xdr:nvSpPr>
        <xdr:cNvPr id="346" name="テキスト ボックス 345"/>
        <xdr:cNvSpPr txBox="1"/>
      </xdr:nvSpPr>
      <xdr:spPr>
        <a:xfrm>
          <a:off x="14020800" y="1016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67903</xdr:rowOff>
    </xdr:from>
    <xdr:to>
      <xdr:col>19</xdr:col>
      <xdr:colOff>533400</xdr:colOff>
      <xdr:row>60</xdr:row>
      <xdr:rowOff>169503</xdr:rowOff>
    </xdr:to>
    <xdr:sp macro="" textlink="">
      <xdr:nvSpPr>
        <xdr:cNvPr id="347" name="円/楕円 346"/>
        <xdr:cNvSpPr/>
      </xdr:nvSpPr>
      <xdr:spPr>
        <a:xfrm>
          <a:off x="13462000" y="103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8230</xdr:rowOff>
    </xdr:from>
    <xdr:ext cx="762000" cy="259045"/>
    <xdr:sp macro="" textlink="">
      <xdr:nvSpPr>
        <xdr:cNvPr id="348" name="テキスト ボックス 347"/>
        <xdr:cNvSpPr txBox="1"/>
      </xdr:nvSpPr>
      <xdr:spPr>
        <a:xfrm>
          <a:off x="13131800" y="1012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実質公債費比率は、平成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年度頃までは起債償還でピークを迎えていたが、それも落ち着いてきており、</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％となった。</a:t>
          </a:r>
          <a:r>
            <a:rPr lang="ja-JP" altLang="en-US" sz="1100" b="0" i="0" baseline="0">
              <a:solidFill>
                <a:sysClr val="windowText" lastClr="000000"/>
              </a:solidFill>
              <a:effectLst/>
              <a:latin typeface="+mn-lt"/>
              <a:ea typeface="+mn-ea"/>
              <a:cs typeface="+mn-cs"/>
            </a:rPr>
            <a:t>今後、大規模事業を控える関係上、上昇していく可能性はあるが、</a:t>
          </a:r>
          <a:r>
            <a:rPr lang="ja-JP" altLang="ja-JP" sz="1100" b="0" i="0" baseline="0">
              <a:solidFill>
                <a:sysClr val="windowText" lastClr="000000"/>
              </a:solidFill>
              <a:effectLst/>
              <a:latin typeface="+mn-lt"/>
              <a:ea typeface="+mn-ea"/>
              <a:cs typeface="+mn-cs"/>
            </a:rPr>
            <a:t>縁故債の繰上償還に取り組むなど、今後も公債費の削減に努める。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7938</xdr:rowOff>
    </xdr:from>
    <xdr:to>
      <xdr:col>24</xdr:col>
      <xdr:colOff>558800</xdr:colOff>
      <xdr:row>37</xdr:row>
      <xdr:rowOff>158750</xdr:rowOff>
    </xdr:to>
    <xdr:cxnSp macro="">
      <xdr:nvCxnSpPr>
        <xdr:cNvPr id="386" name="直線コネクタ 385"/>
        <xdr:cNvCxnSpPr/>
      </xdr:nvCxnSpPr>
      <xdr:spPr>
        <a:xfrm>
          <a:off x="16179800" y="6351588"/>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7938</xdr:rowOff>
    </xdr:from>
    <xdr:to>
      <xdr:col>23</xdr:col>
      <xdr:colOff>406400</xdr:colOff>
      <xdr:row>37</xdr:row>
      <xdr:rowOff>118533</xdr:rowOff>
    </xdr:to>
    <xdr:cxnSp macro="">
      <xdr:nvCxnSpPr>
        <xdr:cNvPr id="389" name="直線コネクタ 388"/>
        <xdr:cNvCxnSpPr/>
      </xdr:nvCxnSpPr>
      <xdr:spPr>
        <a:xfrm flipV="1">
          <a:off x="15290800" y="6351588"/>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118533</xdr:rowOff>
    </xdr:from>
    <xdr:to>
      <xdr:col>22</xdr:col>
      <xdr:colOff>203200</xdr:colOff>
      <xdr:row>39</xdr:row>
      <xdr:rowOff>107421</xdr:rowOff>
    </xdr:to>
    <xdr:cxnSp macro="">
      <xdr:nvCxnSpPr>
        <xdr:cNvPr id="392" name="直線コネクタ 391"/>
        <xdr:cNvCxnSpPr/>
      </xdr:nvCxnSpPr>
      <xdr:spPr>
        <a:xfrm flipV="1">
          <a:off x="14401800" y="6462183"/>
          <a:ext cx="8890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107421</xdr:rowOff>
    </xdr:from>
    <xdr:to>
      <xdr:col>21</xdr:col>
      <xdr:colOff>0</xdr:colOff>
      <xdr:row>42</xdr:row>
      <xdr:rowOff>45508</xdr:rowOff>
    </xdr:to>
    <xdr:cxnSp macro="">
      <xdr:nvCxnSpPr>
        <xdr:cNvPr id="395" name="直線コネクタ 394"/>
        <xdr:cNvCxnSpPr/>
      </xdr:nvCxnSpPr>
      <xdr:spPr>
        <a:xfrm flipV="1">
          <a:off x="13512800" y="6793971"/>
          <a:ext cx="889000" cy="4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405" name="円/楕円 404"/>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406"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128588</xdr:rowOff>
    </xdr:from>
    <xdr:to>
      <xdr:col>23</xdr:col>
      <xdr:colOff>457200</xdr:colOff>
      <xdr:row>37</xdr:row>
      <xdr:rowOff>58738</xdr:rowOff>
    </xdr:to>
    <xdr:sp macro="" textlink="">
      <xdr:nvSpPr>
        <xdr:cNvPr id="407" name="円/楕円 406"/>
        <xdr:cNvSpPr/>
      </xdr:nvSpPr>
      <xdr:spPr>
        <a:xfrm>
          <a:off x="16129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68915</xdr:rowOff>
    </xdr:from>
    <xdr:ext cx="736600" cy="259045"/>
    <xdr:sp macro="" textlink="">
      <xdr:nvSpPr>
        <xdr:cNvPr id="408" name="テキスト ボックス 407"/>
        <xdr:cNvSpPr txBox="1"/>
      </xdr:nvSpPr>
      <xdr:spPr>
        <a:xfrm>
          <a:off x="15798800" y="606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67733</xdr:rowOff>
    </xdr:from>
    <xdr:to>
      <xdr:col>22</xdr:col>
      <xdr:colOff>254000</xdr:colOff>
      <xdr:row>37</xdr:row>
      <xdr:rowOff>169334</xdr:rowOff>
    </xdr:to>
    <xdr:sp macro="" textlink="">
      <xdr:nvSpPr>
        <xdr:cNvPr id="409" name="円/楕円 408"/>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8060</xdr:rowOff>
    </xdr:from>
    <xdr:ext cx="762000" cy="259045"/>
    <xdr:sp macro="" textlink="">
      <xdr:nvSpPr>
        <xdr:cNvPr id="410" name="テキスト ボックス 409"/>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56621</xdr:rowOff>
    </xdr:from>
    <xdr:to>
      <xdr:col>21</xdr:col>
      <xdr:colOff>50800</xdr:colOff>
      <xdr:row>39</xdr:row>
      <xdr:rowOff>158221</xdr:rowOff>
    </xdr:to>
    <xdr:sp macro="" textlink="">
      <xdr:nvSpPr>
        <xdr:cNvPr id="411" name="円/楕円 410"/>
        <xdr:cNvSpPr/>
      </xdr:nvSpPr>
      <xdr:spPr>
        <a:xfrm>
          <a:off x="14351000" y="674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168398</xdr:rowOff>
    </xdr:from>
    <xdr:ext cx="762000" cy="259045"/>
    <xdr:sp macro="" textlink="">
      <xdr:nvSpPr>
        <xdr:cNvPr id="412" name="テキスト ボックス 411"/>
        <xdr:cNvSpPr txBox="1"/>
      </xdr:nvSpPr>
      <xdr:spPr>
        <a:xfrm>
          <a:off x="14020800" y="651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166158</xdr:rowOff>
    </xdr:from>
    <xdr:to>
      <xdr:col>19</xdr:col>
      <xdr:colOff>533400</xdr:colOff>
      <xdr:row>42</xdr:row>
      <xdr:rowOff>96308</xdr:rowOff>
    </xdr:to>
    <xdr:sp macro="" textlink="">
      <xdr:nvSpPr>
        <xdr:cNvPr id="413" name="円/楕円 412"/>
        <xdr:cNvSpPr/>
      </xdr:nvSpPr>
      <xdr:spPr>
        <a:xfrm>
          <a:off x="13462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81085</xdr:rowOff>
    </xdr:from>
    <xdr:ext cx="762000" cy="259045"/>
    <xdr:sp macro="" textlink="">
      <xdr:nvSpPr>
        <xdr:cNvPr id="414" name="テキスト ボックス 413"/>
        <xdr:cNvSpPr txBox="1"/>
      </xdr:nvSpPr>
      <xdr:spPr>
        <a:xfrm>
          <a:off x="13131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将来負担比率は引き続き「－％」と、類似団体の中で最良となった。</a:t>
          </a:r>
          <a:r>
            <a:rPr lang="ja-JP" altLang="ja-JP" sz="1100" b="0" i="0" baseline="0">
              <a:solidFill>
                <a:schemeClr val="dk1"/>
              </a:solidFill>
              <a:effectLst/>
              <a:latin typeface="+mn-lt"/>
              <a:ea typeface="+mn-ea"/>
              <a:cs typeface="+mn-cs"/>
            </a:rPr>
            <a:t>今後も、</a:t>
          </a:r>
          <a:r>
            <a:rPr lang="ja-JP" altLang="ja-JP" sz="1100" baseline="0">
              <a:solidFill>
                <a:schemeClr val="dk1"/>
              </a:solidFill>
              <a:effectLst/>
              <a:latin typeface="+mn-lt"/>
              <a:ea typeface="+mn-ea"/>
              <a:cs typeface="+mn-cs"/>
            </a:rPr>
            <a:t>経常経費の削減や</a:t>
          </a:r>
          <a:r>
            <a:rPr lang="ja-JP" altLang="ja-JP" sz="1100" b="0" i="0" baseline="0">
              <a:solidFill>
                <a:schemeClr val="dk1"/>
              </a:solidFill>
              <a:effectLst/>
              <a:latin typeface="+mn-lt"/>
              <a:ea typeface="+mn-ea"/>
              <a:cs typeface="+mn-cs"/>
            </a:rPr>
            <a:t>財政調整基金を始めとした基金の積み立て、</a:t>
          </a:r>
          <a:r>
            <a:rPr lang="ja-JP" altLang="en-US" sz="1100" b="0" i="0" baseline="0">
              <a:solidFill>
                <a:schemeClr val="dk1"/>
              </a:solidFill>
              <a:effectLst/>
              <a:latin typeface="+mn-lt"/>
              <a:ea typeface="+mn-ea"/>
              <a:cs typeface="+mn-cs"/>
            </a:rPr>
            <a:t>補助金等を有効活用することにより町負担額を削減するなど</a:t>
          </a:r>
          <a:r>
            <a:rPr lang="ja-JP" altLang="ja-JP" sz="1100" baseline="0">
              <a:solidFill>
                <a:schemeClr val="dk1"/>
              </a:solidFill>
              <a:effectLst/>
              <a:latin typeface="+mn-lt"/>
              <a:ea typeface="+mn-ea"/>
              <a:cs typeface="+mn-cs"/>
            </a:rPr>
            <a:t>、将来にわたり計画性のある健全な財政運営に努める。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6"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7" name="フローチャート : 判断 446"/>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8" name="フローチャート : 判断 447"/>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9" name="テキスト ボックス 448"/>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1321</xdr:rowOff>
    </xdr:from>
    <xdr:to>
      <xdr:col>22</xdr:col>
      <xdr:colOff>254000</xdr:colOff>
      <xdr:row>15</xdr:row>
      <xdr:rowOff>102921</xdr:rowOff>
    </xdr:to>
    <xdr:sp macro="" textlink="">
      <xdr:nvSpPr>
        <xdr:cNvPr id="450" name="フローチャート : 判断 449"/>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1" name="テキスト ボックス 450"/>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52" name="フローチャート : 判断 451"/>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3" name="テキスト ボックス 452"/>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4" name="フローチャート : 判断 453"/>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5" name="テキスト ボックス 454"/>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8,688
8,533
5.93
4,063,373
3,828,138
192,214
2,520,436
4,777,747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人件費に係る経常収支比率は２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％と、類似団体平均、全国平均、奈良県平均よりも、それぞれ２．</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、４．３、</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ポイント高くなっているが、類似団体平均と比べて、人口千人当たり職員数は</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２０</a:t>
          </a:r>
          <a:r>
            <a:rPr lang="ja-JP" altLang="ja-JP" sz="1100" b="0" i="0" baseline="0">
              <a:solidFill>
                <a:sysClr val="windowText" lastClr="000000"/>
              </a:solidFill>
              <a:effectLst/>
              <a:latin typeface="+mn-lt"/>
              <a:ea typeface="+mn-ea"/>
              <a:cs typeface="+mn-cs"/>
            </a:rPr>
            <a:t>人、ラスパイレス指数</a:t>
          </a:r>
          <a:r>
            <a:rPr lang="ja-JP" altLang="en-US" sz="1100" b="0" i="0" baseline="0">
              <a:solidFill>
                <a:sysClr val="windowText" lastClr="000000"/>
              </a:solidFill>
              <a:effectLst/>
              <a:latin typeface="+mn-lt"/>
              <a:ea typeface="+mn-ea"/>
              <a:cs typeface="+mn-cs"/>
            </a:rPr>
            <a:t>は１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ポイント低い状況にある。今後も人件費の抑制に努める。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96520</xdr:rowOff>
    </xdr:from>
    <xdr:to>
      <xdr:col>7</xdr:col>
      <xdr:colOff>15875</xdr:colOff>
      <xdr:row>38</xdr:row>
      <xdr:rowOff>127000</xdr:rowOff>
    </xdr:to>
    <xdr:cxnSp macro="">
      <xdr:nvCxnSpPr>
        <xdr:cNvPr id="66" name="直線コネクタ 65"/>
        <xdr:cNvCxnSpPr/>
      </xdr:nvCxnSpPr>
      <xdr:spPr>
        <a:xfrm>
          <a:off x="3987800" y="6611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96520</xdr:rowOff>
    </xdr:from>
    <xdr:to>
      <xdr:col>5</xdr:col>
      <xdr:colOff>549275</xdr:colOff>
      <xdr:row>39</xdr:row>
      <xdr:rowOff>107950</xdr:rowOff>
    </xdr:to>
    <xdr:cxnSp macro="">
      <xdr:nvCxnSpPr>
        <xdr:cNvPr id="69" name="直線コネクタ 68"/>
        <xdr:cNvCxnSpPr/>
      </xdr:nvCxnSpPr>
      <xdr:spPr>
        <a:xfrm flipV="1">
          <a:off x="3098800" y="6611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39370</xdr:rowOff>
    </xdr:from>
    <xdr:to>
      <xdr:col>4</xdr:col>
      <xdr:colOff>346075</xdr:colOff>
      <xdr:row>39</xdr:row>
      <xdr:rowOff>107950</xdr:rowOff>
    </xdr:to>
    <xdr:cxnSp macro="">
      <xdr:nvCxnSpPr>
        <xdr:cNvPr id="72" name="直線コネクタ 71"/>
        <xdr:cNvCxnSpPr/>
      </xdr:nvCxnSpPr>
      <xdr:spPr>
        <a:xfrm>
          <a:off x="2209800" y="672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39</xdr:row>
      <xdr:rowOff>39370</xdr:rowOff>
    </xdr:to>
    <xdr:cxnSp macro="">
      <xdr:nvCxnSpPr>
        <xdr:cNvPr id="75" name="直線コネクタ 74"/>
        <xdr:cNvCxnSpPr/>
      </xdr:nvCxnSpPr>
      <xdr:spPr>
        <a:xfrm>
          <a:off x="1320800" y="6604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5" name="円/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6"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45720</xdr:rowOff>
    </xdr:from>
    <xdr:to>
      <xdr:col>5</xdr:col>
      <xdr:colOff>600075</xdr:colOff>
      <xdr:row>38</xdr:row>
      <xdr:rowOff>147320</xdr:rowOff>
    </xdr:to>
    <xdr:sp macro="" textlink="">
      <xdr:nvSpPr>
        <xdr:cNvPr id="87" name="円/楕円 86"/>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132097</xdr:rowOff>
    </xdr:from>
    <xdr:ext cx="736600" cy="259045"/>
    <xdr:sp macro="" textlink="">
      <xdr:nvSpPr>
        <xdr:cNvPr id="88" name="テキスト ボックス 87"/>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9" name="円/楕円 88"/>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90" name="テキスト ボックス 89"/>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160020</xdr:rowOff>
    </xdr:from>
    <xdr:to>
      <xdr:col>3</xdr:col>
      <xdr:colOff>193675</xdr:colOff>
      <xdr:row>39</xdr:row>
      <xdr:rowOff>90170</xdr:rowOff>
    </xdr:to>
    <xdr:sp macro="" textlink="">
      <xdr:nvSpPr>
        <xdr:cNvPr id="91" name="円/楕円 90"/>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74947</xdr:rowOff>
    </xdr:from>
    <xdr:ext cx="762000" cy="259045"/>
    <xdr:sp macro="" textlink="">
      <xdr:nvSpPr>
        <xdr:cNvPr id="92" name="テキスト ボックス 91"/>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93" name="円/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物件費に係る経常収支比率は１</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％と、類似団体平均、全国平均、奈良県平均をそれぞれ１．</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、２．</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ポイント下回った。これまで</a:t>
          </a:r>
          <a:r>
            <a:rPr lang="ja-JP" altLang="en-US" sz="1100" b="0" i="0" baseline="0">
              <a:solidFill>
                <a:sysClr val="windowText" lastClr="000000"/>
              </a:solidFill>
              <a:effectLst/>
              <a:latin typeface="+mn-lt"/>
              <a:ea typeface="+mn-ea"/>
              <a:cs typeface="+mn-cs"/>
            </a:rPr>
            <a:t>経常</a:t>
          </a:r>
          <a:r>
            <a:rPr lang="ja-JP" altLang="ja-JP" sz="1100" b="0" i="0" baseline="0">
              <a:solidFill>
                <a:sysClr val="windowText" lastClr="000000"/>
              </a:solidFill>
              <a:effectLst/>
              <a:latin typeface="+mn-lt"/>
              <a:ea typeface="+mn-ea"/>
              <a:cs typeface="+mn-cs"/>
            </a:rPr>
            <a:t>経費削減に努めてきた結果、概ね</a:t>
          </a:r>
          <a:r>
            <a:rPr lang="ja-JP" altLang="en-US" sz="1100" b="0" i="0" baseline="0">
              <a:solidFill>
                <a:sysClr val="windowText" lastClr="000000"/>
              </a:solidFill>
              <a:effectLst/>
              <a:latin typeface="+mn-lt"/>
              <a:ea typeface="+mn-ea"/>
              <a:cs typeface="+mn-cs"/>
            </a:rPr>
            <a:t>他団体より低い</a:t>
          </a:r>
          <a:r>
            <a:rPr lang="ja-JP" altLang="ja-JP" sz="1100" b="0" i="0" baseline="0">
              <a:solidFill>
                <a:sysClr val="windowText" lastClr="000000"/>
              </a:solidFill>
              <a:effectLst/>
              <a:latin typeface="+mn-lt"/>
              <a:ea typeface="+mn-ea"/>
              <a:cs typeface="+mn-cs"/>
            </a:rPr>
            <a:t>傾向にある。電算システムの他市町村との共同化の取り組み</a:t>
          </a:r>
          <a:r>
            <a:rPr lang="ja-JP" altLang="en-US" sz="1100" b="0" i="0" baseline="0">
              <a:solidFill>
                <a:sysClr val="windowText" lastClr="000000"/>
              </a:solidFill>
              <a:effectLst/>
              <a:latin typeface="+mn-lt"/>
              <a:ea typeface="+mn-ea"/>
              <a:cs typeface="+mn-cs"/>
            </a:rPr>
            <a:t>や競争入札</a:t>
          </a:r>
          <a:r>
            <a:rPr lang="ja-JP" altLang="ja-JP" sz="1100" b="0" i="0" baseline="0">
              <a:solidFill>
                <a:sysClr val="windowText" lastClr="000000"/>
              </a:solidFill>
              <a:effectLst/>
              <a:latin typeface="+mn-lt"/>
              <a:ea typeface="+mn-ea"/>
              <a:cs typeface="+mn-cs"/>
            </a:rPr>
            <a:t>を始めとし、今後も引き続き、経費の削減に努める。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99568</xdr:rowOff>
    </xdr:from>
    <xdr:to>
      <xdr:col>24</xdr:col>
      <xdr:colOff>31750</xdr:colOff>
      <xdr:row>16</xdr:row>
      <xdr:rowOff>108712</xdr:rowOff>
    </xdr:to>
    <xdr:cxnSp macro="">
      <xdr:nvCxnSpPr>
        <xdr:cNvPr id="124" name="直線コネクタ 123"/>
        <xdr:cNvCxnSpPr/>
      </xdr:nvCxnSpPr>
      <xdr:spPr>
        <a:xfrm>
          <a:off x="15671800" y="2842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99568</xdr:rowOff>
    </xdr:from>
    <xdr:to>
      <xdr:col>22</xdr:col>
      <xdr:colOff>565150</xdr:colOff>
      <xdr:row>16</xdr:row>
      <xdr:rowOff>117856</xdr:rowOff>
    </xdr:to>
    <xdr:cxnSp macro="">
      <xdr:nvCxnSpPr>
        <xdr:cNvPr id="127" name="直線コネクタ 126"/>
        <xdr:cNvCxnSpPr/>
      </xdr:nvCxnSpPr>
      <xdr:spPr>
        <a:xfrm flipV="1">
          <a:off x="14782800" y="2842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67564</xdr:rowOff>
    </xdr:from>
    <xdr:to>
      <xdr:col>21</xdr:col>
      <xdr:colOff>361950</xdr:colOff>
      <xdr:row>16</xdr:row>
      <xdr:rowOff>117856</xdr:rowOff>
    </xdr:to>
    <xdr:cxnSp macro="">
      <xdr:nvCxnSpPr>
        <xdr:cNvPr id="130" name="直線コネクタ 129"/>
        <xdr:cNvCxnSpPr/>
      </xdr:nvCxnSpPr>
      <xdr:spPr>
        <a:xfrm>
          <a:off x="13893800" y="28107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67564</xdr:rowOff>
    </xdr:to>
    <xdr:cxnSp macro="">
      <xdr:nvCxnSpPr>
        <xdr:cNvPr id="133" name="直線コネクタ 132"/>
        <xdr:cNvCxnSpPr/>
      </xdr:nvCxnSpPr>
      <xdr:spPr>
        <a:xfrm>
          <a:off x="13004800" y="2765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57912</xdr:rowOff>
    </xdr:from>
    <xdr:to>
      <xdr:col>24</xdr:col>
      <xdr:colOff>82550</xdr:colOff>
      <xdr:row>16</xdr:row>
      <xdr:rowOff>159512</xdr:rowOff>
    </xdr:to>
    <xdr:sp macro="" textlink="">
      <xdr:nvSpPr>
        <xdr:cNvPr id="143" name="円/楕円 142"/>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74439</xdr:rowOff>
    </xdr:from>
    <xdr:ext cx="762000" cy="259045"/>
    <xdr:sp macro="" textlink="">
      <xdr:nvSpPr>
        <xdr:cNvPr id="144" name="物件費該当値テキスト"/>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48768</xdr:rowOff>
    </xdr:from>
    <xdr:to>
      <xdr:col>22</xdr:col>
      <xdr:colOff>615950</xdr:colOff>
      <xdr:row>16</xdr:row>
      <xdr:rowOff>150368</xdr:rowOff>
    </xdr:to>
    <xdr:sp macro="" textlink="">
      <xdr:nvSpPr>
        <xdr:cNvPr id="145" name="円/楕円 144"/>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160545</xdr:rowOff>
    </xdr:from>
    <xdr:ext cx="736600" cy="259045"/>
    <xdr:sp macro="" textlink="">
      <xdr:nvSpPr>
        <xdr:cNvPr id="146" name="テキスト ボックス 145"/>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67056</xdr:rowOff>
    </xdr:from>
    <xdr:to>
      <xdr:col>21</xdr:col>
      <xdr:colOff>412750</xdr:colOff>
      <xdr:row>16</xdr:row>
      <xdr:rowOff>168656</xdr:rowOff>
    </xdr:to>
    <xdr:sp macro="" textlink="">
      <xdr:nvSpPr>
        <xdr:cNvPr id="147" name="円/楕円 146"/>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7383</xdr:rowOff>
    </xdr:from>
    <xdr:ext cx="762000" cy="259045"/>
    <xdr:sp macro="" textlink="">
      <xdr:nvSpPr>
        <xdr:cNvPr id="148" name="テキスト ボックス 147"/>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xdr:rowOff>
    </xdr:from>
    <xdr:to>
      <xdr:col>20</xdr:col>
      <xdr:colOff>209550</xdr:colOff>
      <xdr:row>16</xdr:row>
      <xdr:rowOff>118364</xdr:rowOff>
    </xdr:to>
    <xdr:sp macro="" textlink="">
      <xdr:nvSpPr>
        <xdr:cNvPr id="149" name="円/楕円 148"/>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128541</xdr:rowOff>
    </xdr:from>
    <xdr:ext cx="762000" cy="259045"/>
    <xdr:sp macro="" textlink="">
      <xdr:nvSpPr>
        <xdr:cNvPr id="150" name="テキスト ボックス 149"/>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51" name="円/楕円 150"/>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82821</xdr:rowOff>
    </xdr:from>
    <xdr:ext cx="762000" cy="259045"/>
    <xdr:sp macro="" textlink="">
      <xdr:nvSpPr>
        <xdr:cNvPr id="152" name="テキスト ボックス 151"/>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扶助費に係る経常収支比率は</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％と、類似団体平均より０．</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ポイント高く、全国平均、奈良県平均よりも、それぞれ７．０、４．</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ポイント低い状況にある。高齢化の影響もあり、社会保障費への負担は増加する見込であるが、今後も資格審査等の適正化に取り組み、削減に努める。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127000</xdr:rowOff>
    </xdr:to>
    <xdr:cxnSp macro="">
      <xdr:nvCxnSpPr>
        <xdr:cNvPr id="185" name="直線コネクタ 184"/>
        <xdr:cNvCxnSpPr/>
      </xdr:nvCxnSpPr>
      <xdr:spPr>
        <a:xfrm>
          <a:off x="3987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56</xdr:row>
      <xdr:rowOff>12700</xdr:rowOff>
    </xdr:to>
    <xdr:cxnSp macro="">
      <xdr:nvCxnSpPr>
        <xdr:cNvPr id="188" name="直線コネクタ 187"/>
        <xdr:cNvCxnSpPr/>
      </xdr:nvCxnSpPr>
      <xdr:spPr>
        <a:xfrm>
          <a:off x="3098800" y="93662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127000</xdr:rowOff>
    </xdr:to>
    <xdr:cxnSp macro="">
      <xdr:nvCxnSpPr>
        <xdr:cNvPr id="191" name="直線コネクタ 190"/>
        <xdr:cNvCxnSpPr/>
      </xdr:nvCxnSpPr>
      <xdr:spPr>
        <a:xfrm flipV="1">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127000</xdr:rowOff>
    </xdr:to>
    <xdr:cxnSp macro="">
      <xdr:nvCxnSpPr>
        <xdr:cNvPr id="194" name="直線コネクタ 193"/>
        <xdr:cNvCxnSpPr/>
      </xdr:nvCxnSpPr>
      <xdr:spPr>
        <a:xfrm>
          <a:off x="1320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4" name="円/楕円 203"/>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5"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6" name="円/楕円 205"/>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7" name="テキスト ボックス 20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8" name="円/楕円 207"/>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09" name="テキスト ボックス 208"/>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0" name="円/楕円 209"/>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1" name="テキスト ボックス 210"/>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2" name="円/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3" name="テキスト ボックス 212"/>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その他の経常収支比率は、１</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％と、</a:t>
          </a:r>
          <a:r>
            <a:rPr lang="ja-JP" altLang="en-US" sz="1100" b="0" i="0" baseline="0">
              <a:solidFill>
                <a:sysClr val="windowText" lastClr="000000"/>
              </a:solidFill>
              <a:effectLst/>
              <a:latin typeface="+mn-lt"/>
              <a:ea typeface="+mn-ea"/>
              <a:cs typeface="+mn-cs"/>
            </a:rPr>
            <a:t>全国平均、奈良県平均と同値、</a:t>
          </a:r>
          <a:r>
            <a:rPr lang="ja-JP" altLang="ja-JP" sz="1100" b="0" i="0" baseline="0">
              <a:solidFill>
                <a:sysClr val="windowText" lastClr="000000"/>
              </a:solidFill>
              <a:effectLst/>
              <a:latin typeface="+mn-lt"/>
              <a:ea typeface="+mn-ea"/>
              <a:cs typeface="+mn-cs"/>
            </a:rPr>
            <a:t>類似団体平均</a:t>
          </a:r>
          <a:r>
            <a:rPr lang="ja-JP" altLang="en-US" sz="1100" b="0" i="0" baseline="0">
              <a:solidFill>
                <a:sysClr val="windowText" lastClr="000000"/>
              </a:solidFill>
              <a:effectLst/>
              <a:latin typeface="+mn-lt"/>
              <a:ea typeface="+mn-ea"/>
              <a:cs typeface="+mn-cs"/>
            </a:rPr>
            <a:t>より０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ポイント下回った。</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57</xdr:row>
      <xdr:rowOff>1270</xdr:rowOff>
    </xdr:to>
    <xdr:cxnSp macro="">
      <xdr:nvCxnSpPr>
        <xdr:cNvPr id="243" name="直線コネクタ 242"/>
        <xdr:cNvCxnSpPr/>
      </xdr:nvCxnSpPr>
      <xdr:spPr>
        <a:xfrm>
          <a:off x="15671800" y="97190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117856</xdr:rowOff>
    </xdr:from>
    <xdr:to>
      <xdr:col>22</xdr:col>
      <xdr:colOff>565150</xdr:colOff>
      <xdr:row>56</xdr:row>
      <xdr:rowOff>136144</xdr:rowOff>
    </xdr:to>
    <xdr:cxnSp macro="">
      <xdr:nvCxnSpPr>
        <xdr:cNvPr id="246" name="直線コネクタ 245"/>
        <xdr:cNvCxnSpPr/>
      </xdr:nvCxnSpPr>
      <xdr:spPr>
        <a:xfrm flipV="1">
          <a:off x="14782800" y="9719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136144</xdr:rowOff>
    </xdr:to>
    <xdr:cxnSp macro="">
      <xdr:nvCxnSpPr>
        <xdr:cNvPr id="249" name="直線コネクタ 248"/>
        <xdr:cNvCxnSpPr/>
      </xdr:nvCxnSpPr>
      <xdr:spPr>
        <a:xfrm>
          <a:off x="13893800" y="9728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40132</xdr:rowOff>
    </xdr:from>
    <xdr:to>
      <xdr:col>20</xdr:col>
      <xdr:colOff>158750</xdr:colOff>
      <xdr:row>56</xdr:row>
      <xdr:rowOff>127000</xdr:rowOff>
    </xdr:to>
    <xdr:cxnSp macro="">
      <xdr:nvCxnSpPr>
        <xdr:cNvPr id="252" name="直線コネクタ 251"/>
        <xdr:cNvCxnSpPr/>
      </xdr:nvCxnSpPr>
      <xdr:spPr>
        <a:xfrm>
          <a:off x="13004800" y="9641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2" name="円/楕円 261"/>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63"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67056</xdr:rowOff>
    </xdr:from>
    <xdr:to>
      <xdr:col>22</xdr:col>
      <xdr:colOff>615950</xdr:colOff>
      <xdr:row>56</xdr:row>
      <xdr:rowOff>168656</xdr:rowOff>
    </xdr:to>
    <xdr:sp macro="" textlink="">
      <xdr:nvSpPr>
        <xdr:cNvPr id="264" name="円/楕円 263"/>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7383</xdr:rowOff>
    </xdr:from>
    <xdr:ext cx="736600" cy="259045"/>
    <xdr:sp macro="" textlink="">
      <xdr:nvSpPr>
        <xdr:cNvPr id="265" name="テキスト ボックス 264"/>
        <xdr:cNvSpPr txBox="1"/>
      </xdr:nvSpPr>
      <xdr:spPr>
        <a:xfrm>
          <a:off x="15290800" y="94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6" name="円/楕円 265"/>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67" name="テキスト ボックス 266"/>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68" name="円/楕円 26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9" name="テキスト ボックス 26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160782</xdr:rowOff>
    </xdr:from>
    <xdr:to>
      <xdr:col>19</xdr:col>
      <xdr:colOff>6350</xdr:colOff>
      <xdr:row>56</xdr:row>
      <xdr:rowOff>90932</xdr:rowOff>
    </xdr:to>
    <xdr:sp macro="" textlink="">
      <xdr:nvSpPr>
        <xdr:cNvPr id="270" name="円/楕円 269"/>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101109</xdr:rowOff>
    </xdr:from>
    <xdr:ext cx="762000" cy="259045"/>
    <xdr:sp macro="" textlink="">
      <xdr:nvSpPr>
        <xdr:cNvPr id="271" name="テキスト ボックス 270"/>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補助費に係る経常収支比率は１</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％と、類似団体平均より</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ポイント低く、全国平均、奈良県平均よりも、それぞれ３．</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ポイント高くなっている。町としての経費負担のあり方や、行政効果</a:t>
          </a:r>
          <a:r>
            <a:rPr lang="ja-JP" altLang="en-US" sz="1100" b="0" i="0" baseline="0">
              <a:solidFill>
                <a:sysClr val="windowText" lastClr="000000"/>
              </a:solidFill>
              <a:effectLst/>
              <a:latin typeface="+mn-lt"/>
              <a:ea typeface="+mn-ea"/>
              <a:cs typeface="+mn-cs"/>
            </a:rPr>
            <a:t>や活動実績</a:t>
          </a:r>
          <a:r>
            <a:rPr lang="ja-JP" altLang="ja-JP" sz="1100" b="0" i="0" baseline="0">
              <a:solidFill>
                <a:sysClr val="windowText" lastClr="000000"/>
              </a:solidFill>
              <a:effectLst/>
              <a:latin typeface="+mn-lt"/>
              <a:ea typeface="+mn-ea"/>
              <a:cs typeface="+mn-cs"/>
            </a:rPr>
            <a:t>等を再点検し、見直しや廃止を行ってきている。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33274</xdr:rowOff>
    </xdr:to>
    <xdr:cxnSp macro="">
      <xdr:nvCxnSpPr>
        <xdr:cNvPr id="301" name="直線コネクタ 300"/>
        <xdr:cNvCxnSpPr/>
      </xdr:nvCxnSpPr>
      <xdr:spPr>
        <a:xfrm>
          <a:off x="15671800" y="6335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78994</xdr:rowOff>
    </xdr:to>
    <xdr:cxnSp macro="">
      <xdr:nvCxnSpPr>
        <xdr:cNvPr id="304" name="直線コネクタ 303"/>
        <xdr:cNvCxnSpPr/>
      </xdr:nvCxnSpPr>
      <xdr:spPr>
        <a:xfrm flipV="1">
          <a:off x="14782800" y="6335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19558</xdr:rowOff>
    </xdr:from>
    <xdr:to>
      <xdr:col>21</xdr:col>
      <xdr:colOff>361950</xdr:colOff>
      <xdr:row>37</xdr:row>
      <xdr:rowOff>78994</xdr:rowOff>
    </xdr:to>
    <xdr:cxnSp macro="">
      <xdr:nvCxnSpPr>
        <xdr:cNvPr id="307" name="直線コネクタ 306"/>
        <xdr:cNvCxnSpPr/>
      </xdr:nvCxnSpPr>
      <xdr:spPr>
        <a:xfrm>
          <a:off x="13893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19558</xdr:rowOff>
    </xdr:to>
    <xdr:cxnSp macro="">
      <xdr:nvCxnSpPr>
        <xdr:cNvPr id="310" name="直線コネクタ 309"/>
        <xdr:cNvCxnSpPr/>
      </xdr:nvCxnSpPr>
      <xdr:spPr>
        <a:xfrm>
          <a:off x="13004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0" name="円/楕円 319"/>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170451</xdr:rowOff>
    </xdr:from>
    <xdr:ext cx="762000" cy="259045"/>
    <xdr:sp macro="" textlink="">
      <xdr:nvSpPr>
        <xdr:cNvPr id="321" name="補助費等該当値テキスト"/>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22" name="円/楕円 321"/>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23" name="テキスト ボックス 322"/>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24" name="円/楕円 323"/>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25" name="テキスト ボックス 324"/>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26" name="円/楕円 325"/>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80535</xdr:rowOff>
    </xdr:from>
    <xdr:ext cx="762000" cy="259045"/>
    <xdr:sp macro="" textlink="">
      <xdr:nvSpPr>
        <xdr:cNvPr id="327" name="テキスト ボックス 326"/>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28" name="円/楕円 327"/>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29" name="テキスト ボックス 328"/>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起債の発行については、極力、交付税算入のあるものを発行する一方、繰上償還を実施してきたこともあり、公債費に係る経常収支比率は１</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％と、類似団体平均、全国平均、奈良県平均をそれぞれ１．</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．５、５．</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ポイント下回った。完済の起債が増えてきているが、新たに大規模事業の返済</a:t>
          </a:r>
          <a:r>
            <a:rPr lang="ja-JP" altLang="en-US" sz="1100" b="0" i="0" baseline="0">
              <a:solidFill>
                <a:sysClr val="windowText" lastClr="000000"/>
              </a:solidFill>
              <a:effectLst/>
              <a:latin typeface="+mn-lt"/>
              <a:ea typeface="+mn-ea"/>
              <a:cs typeface="+mn-cs"/>
            </a:rPr>
            <a:t>や新規借入</a:t>
          </a:r>
          <a:r>
            <a:rPr lang="ja-JP" altLang="ja-JP" sz="1100" b="0" i="0" baseline="0">
              <a:solidFill>
                <a:sysClr val="windowText" lastClr="000000"/>
              </a:solidFill>
              <a:effectLst/>
              <a:latin typeface="+mn-lt"/>
              <a:ea typeface="+mn-ea"/>
              <a:cs typeface="+mn-cs"/>
            </a:rPr>
            <a:t>も開始されるので、今後も縁故債の繰上償還等に取り組み、公債費の削減に努める。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8889</xdr:rowOff>
    </xdr:from>
    <xdr:to>
      <xdr:col>7</xdr:col>
      <xdr:colOff>15875</xdr:colOff>
      <xdr:row>76</xdr:row>
      <xdr:rowOff>58420</xdr:rowOff>
    </xdr:to>
    <xdr:cxnSp macro="">
      <xdr:nvCxnSpPr>
        <xdr:cNvPr id="361" name="直線コネクタ 360"/>
        <xdr:cNvCxnSpPr/>
      </xdr:nvCxnSpPr>
      <xdr:spPr>
        <a:xfrm>
          <a:off x="3987800" y="130390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xdr:rowOff>
    </xdr:from>
    <xdr:to>
      <xdr:col>5</xdr:col>
      <xdr:colOff>549275</xdr:colOff>
      <xdr:row>76</xdr:row>
      <xdr:rowOff>8889</xdr:rowOff>
    </xdr:to>
    <xdr:cxnSp macro="">
      <xdr:nvCxnSpPr>
        <xdr:cNvPr id="364" name="直線コネクタ 363"/>
        <xdr:cNvCxnSpPr/>
      </xdr:nvCxnSpPr>
      <xdr:spPr>
        <a:xfrm>
          <a:off x="3098800" y="130314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76</xdr:row>
      <xdr:rowOff>1270</xdr:rowOff>
    </xdr:to>
    <xdr:cxnSp macro="">
      <xdr:nvCxnSpPr>
        <xdr:cNvPr id="367" name="直線コネクタ 366"/>
        <xdr:cNvCxnSpPr/>
      </xdr:nvCxnSpPr>
      <xdr:spPr>
        <a:xfrm>
          <a:off x="2209800" y="13004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76</xdr:row>
      <xdr:rowOff>107950</xdr:rowOff>
    </xdr:to>
    <xdr:cxnSp macro="">
      <xdr:nvCxnSpPr>
        <xdr:cNvPr id="370" name="直線コネクタ 369"/>
        <xdr:cNvCxnSpPr/>
      </xdr:nvCxnSpPr>
      <xdr:spPr>
        <a:xfrm flipV="1">
          <a:off x="1320800" y="1300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80" name="円/楕円 379"/>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81"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129540</xdr:rowOff>
    </xdr:from>
    <xdr:to>
      <xdr:col>5</xdr:col>
      <xdr:colOff>600075</xdr:colOff>
      <xdr:row>76</xdr:row>
      <xdr:rowOff>59689</xdr:rowOff>
    </xdr:to>
    <xdr:sp macro="" textlink="">
      <xdr:nvSpPr>
        <xdr:cNvPr id="382" name="円/楕円 381"/>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69867</xdr:rowOff>
    </xdr:from>
    <xdr:ext cx="736600" cy="259045"/>
    <xdr:sp macro="" textlink="">
      <xdr:nvSpPr>
        <xdr:cNvPr id="383" name="テキスト ボックス 382"/>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121920</xdr:rowOff>
    </xdr:from>
    <xdr:to>
      <xdr:col>4</xdr:col>
      <xdr:colOff>396875</xdr:colOff>
      <xdr:row>76</xdr:row>
      <xdr:rowOff>52070</xdr:rowOff>
    </xdr:to>
    <xdr:sp macro="" textlink="">
      <xdr:nvSpPr>
        <xdr:cNvPr id="384" name="円/楕円 383"/>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62247</xdr:rowOff>
    </xdr:from>
    <xdr:ext cx="762000" cy="259045"/>
    <xdr:sp macro="" textlink="">
      <xdr:nvSpPr>
        <xdr:cNvPr id="385" name="テキスト ボックス 384"/>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95250</xdr:rowOff>
    </xdr:from>
    <xdr:to>
      <xdr:col>3</xdr:col>
      <xdr:colOff>193675</xdr:colOff>
      <xdr:row>76</xdr:row>
      <xdr:rowOff>25400</xdr:rowOff>
    </xdr:to>
    <xdr:sp macro="" textlink="">
      <xdr:nvSpPr>
        <xdr:cNvPr id="386" name="円/楕円 385"/>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35577</xdr:rowOff>
    </xdr:from>
    <xdr:ext cx="762000" cy="259045"/>
    <xdr:sp macro="" textlink="">
      <xdr:nvSpPr>
        <xdr:cNvPr id="387" name="テキスト ボックス 386"/>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57150</xdr:rowOff>
    </xdr:from>
    <xdr:to>
      <xdr:col>1</xdr:col>
      <xdr:colOff>676275</xdr:colOff>
      <xdr:row>76</xdr:row>
      <xdr:rowOff>158750</xdr:rowOff>
    </xdr:to>
    <xdr:sp macro="" textlink="">
      <xdr:nvSpPr>
        <xdr:cNvPr id="388" name="円/楕円 387"/>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168927</xdr:rowOff>
    </xdr:from>
    <xdr:ext cx="762000" cy="259045"/>
    <xdr:sp macro="" textlink="">
      <xdr:nvSpPr>
        <xdr:cNvPr id="389" name="テキスト ボックス 388"/>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公債費以外の経常収支比率は</a:t>
          </a:r>
          <a:r>
            <a:rPr lang="ja-JP" altLang="en-US" sz="1100" b="0" i="0" baseline="0">
              <a:solidFill>
                <a:sysClr val="windowText" lastClr="000000"/>
              </a:solidFill>
              <a:effectLst/>
              <a:latin typeface="+mn-lt"/>
              <a:ea typeface="+mn-ea"/>
              <a:cs typeface="+mn-cs"/>
            </a:rPr>
            <a:t>７３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％で、類似団体平均</a:t>
          </a:r>
          <a:r>
            <a:rPr lang="ja-JP" altLang="en-US" sz="1100" b="0" i="0" baseline="0">
              <a:solidFill>
                <a:sysClr val="windowText" lastClr="000000"/>
              </a:solidFill>
              <a:effectLst/>
              <a:latin typeface="+mn-lt"/>
              <a:ea typeface="+mn-ea"/>
              <a:cs typeface="+mn-cs"/>
            </a:rPr>
            <a:t>より１．１ポイント高く、</a:t>
          </a:r>
          <a:r>
            <a:rPr lang="ja-JP" altLang="ja-JP" sz="1100" b="0" i="0" baseline="0">
              <a:solidFill>
                <a:sysClr val="windowText" lastClr="000000"/>
              </a:solidFill>
              <a:effectLst/>
              <a:latin typeface="+mn-lt"/>
              <a:ea typeface="+mn-ea"/>
              <a:cs typeface="+mn-cs"/>
            </a:rPr>
            <a:t>、全国平均、奈良県平均</a:t>
          </a:r>
          <a:r>
            <a:rPr lang="ja-JP" altLang="en-US" sz="1100" b="0" i="0" baseline="0">
              <a:solidFill>
                <a:sysClr val="windowText" lastClr="000000"/>
              </a:solidFill>
              <a:effectLst/>
              <a:latin typeface="+mn-lt"/>
              <a:ea typeface="+mn-ea"/>
              <a:cs typeface="+mn-cs"/>
            </a:rPr>
            <a:t>より</a:t>
          </a:r>
          <a:r>
            <a:rPr lang="ja-JP" altLang="ja-JP" sz="1100" b="0" i="0" baseline="0">
              <a:solidFill>
                <a:sysClr val="windowText" lastClr="000000"/>
              </a:solidFill>
              <a:effectLst/>
              <a:latin typeface="+mn-lt"/>
              <a:ea typeface="+mn-ea"/>
              <a:cs typeface="+mn-cs"/>
            </a:rPr>
            <a:t>それぞれ１．</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ポイント下回っている。今後も町単独事業の見直しなどを実施し、</a:t>
          </a:r>
          <a:r>
            <a:rPr lang="ja-JP" altLang="ja-JP" sz="1100" b="0" i="0">
              <a:solidFill>
                <a:sysClr val="windowText" lastClr="000000"/>
              </a:solidFill>
              <a:effectLst/>
              <a:latin typeface="+mn-lt"/>
              <a:ea typeface="+mn-ea"/>
              <a:cs typeface="+mn-cs"/>
            </a:rPr>
            <a:t>経常経費の支出抑制</a:t>
          </a:r>
          <a:r>
            <a:rPr lang="ja-JP" altLang="ja-JP" sz="1100" b="0" i="0" baseline="0">
              <a:solidFill>
                <a:sysClr val="windowText" lastClr="000000"/>
              </a:solidFill>
              <a:effectLst/>
              <a:latin typeface="+mn-lt"/>
              <a:ea typeface="+mn-ea"/>
              <a:cs typeface="+mn-cs"/>
            </a:rPr>
            <a:t>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66039</xdr:rowOff>
    </xdr:from>
    <xdr:to>
      <xdr:col>24</xdr:col>
      <xdr:colOff>31750</xdr:colOff>
      <xdr:row>78</xdr:row>
      <xdr:rowOff>20320</xdr:rowOff>
    </xdr:to>
    <xdr:cxnSp macro="">
      <xdr:nvCxnSpPr>
        <xdr:cNvPr id="422" name="直線コネクタ 421"/>
        <xdr:cNvCxnSpPr/>
      </xdr:nvCxnSpPr>
      <xdr:spPr>
        <a:xfrm>
          <a:off x="15671800" y="132676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66039</xdr:rowOff>
    </xdr:from>
    <xdr:to>
      <xdr:col>22</xdr:col>
      <xdr:colOff>565150</xdr:colOff>
      <xdr:row>78</xdr:row>
      <xdr:rowOff>39370</xdr:rowOff>
    </xdr:to>
    <xdr:cxnSp macro="">
      <xdr:nvCxnSpPr>
        <xdr:cNvPr id="425" name="直線コネクタ 424"/>
        <xdr:cNvCxnSpPr/>
      </xdr:nvCxnSpPr>
      <xdr:spPr>
        <a:xfrm flipV="1">
          <a:off x="14782800" y="132676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78</xdr:row>
      <xdr:rowOff>39370</xdr:rowOff>
    </xdr:to>
    <xdr:cxnSp macro="">
      <xdr:nvCxnSpPr>
        <xdr:cNvPr id="428" name="直線コネクタ 427"/>
        <xdr:cNvCxnSpPr/>
      </xdr:nvCxnSpPr>
      <xdr:spPr>
        <a:xfrm>
          <a:off x="13893800" y="132829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77</xdr:row>
      <xdr:rowOff>81280</xdr:rowOff>
    </xdr:to>
    <xdr:cxnSp macro="">
      <xdr:nvCxnSpPr>
        <xdr:cNvPr id="431" name="直線コネクタ 430"/>
        <xdr:cNvCxnSpPr/>
      </xdr:nvCxnSpPr>
      <xdr:spPr>
        <a:xfrm>
          <a:off x="13004800" y="1307718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41" name="円/楕円 440"/>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42"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15239</xdr:rowOff>
    </xdr:from>
    <xdr:to>
      <xdr:col>22</xdr:col>
      <xdr:colOff>615950</xdr:colOff>
      <xdr:row>77</xdr:row>
      <xdr:rowOff>116839</xdr:rowOff>
    </xdr:to>
    <xdr:sp macro="" textlink="">
      <xdr:nvSpPr>
        <xdr:cNvPr id="443" name="円/楕円 442"/>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127016</xdr:rowOff>
    </xdr:from>
    <xdr:ext cx="736600" cy="259045"/>
    <xdr:sp macro="" textlink="">
      <xdr:nvSpPr>
        <xdr:cNvPr id="444" name="テキスト ボックス 443"/>
        <xdr:cNvSpPr txBox="1"/>
      </xdr:nvSpPr>
      <xdr:spPr>
        <a:xfrm>
          <a:off x="15290800" y="1298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160020</xdr:rowOff>
    </xdr:from>
    <xdr:to>
      <xdr:col>21</xdr:col>
      <xdr:colOff>412750</xdr:colOff>
      <xdr:row>78</xdr:row>
      <xdr:rowOff>90170</xdr:rowOff>
    </xdr:to>
    <xdr:sp macro="" textlink="">
      <xdr:nvSpPr>
        <xdr:cNvPr id="445" name="円/楕円 444"/>
        <xdr:cNvSpPr/>
      </xdr:nvSpPr>
      <xdr:spPr>
        <a:xfrm>
          <a:off x="14732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74947</xdr:rowOff>
    </xdr:from>
    <xdr:ext cx="762000" cy="259045"/>
    <xdr:sp macro="" textlink="">
      <xdr:nvSpPr>
        <xdr:cNvPr id="446" name="テキスト ボックス 445"/>
        <xdr:cNvSpPr txBox="1"/>
      </xdr:nvSpPr>
      <xdr:spPr>
        <a:xfrm>
          <a:off x="14401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47" name="円/楕円 446"/>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116857</xdr:rowOff>
    </xdr:from>
    <xdr:ext cx="762000" cy="259045"/>
    <xdr:sp macro="" textlink="">
      <xdr:nvSpPr>
        <xdr:cNvPr id="448" name="テキスト ボックス 447"/>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49" name="円/楕円 448"/>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107967</xdr:rowOff>
    </xdr:from>
    <xdr:ext cx="762000" cy="259045"/>
    <xdr:sp macro="" textlink="">
      <xdr:nvSpPr>
        <xdr:cNvPr id="450" name="テキスト ボックス 449"/>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奈良県川西町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49611</xdr:rowOff>
    </xdr:from>
    <xdr:to>
      <xdr:col>4</xdr:col>
      <xdr:colOff>1117600</xdr:colOff>
      <xdr:row>17</xdr:row>
      <xdr:rowOff>52484</xdr:rowOff>
    </xdr:to>
    <xdr:cxnSp macro="">
      <xdr:nvCxnSpPr>
        <xdr:cNvPr id="50" name="直線コネクタ 49"/>
        <xdr:cNvCxnSpPr/>
      </xdr:nvCxnSpPr>
      <xdr:spPr bwMode="auto">
        <a:xfrm>
          <a:off x="5003800" y="3011886"/>
          <a:ext cx="647700" cy="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48765</xdr:rowOff>
    </xdr:from>
    <xdr:to>
      <xdr:col>4</xdr:col>
      <xdr:colOff>469900</xdr:colOff>
      <xdr:row>17</xdr:row>
      <xdr:rowOff>49611</xdr:rowOff>
    </xdr:to>
    <xdr:cxnSp macro="">
      <xdr:nvCxnSpPr>
        <xdr:cNvPr id="53" name="直線コネクタ 52"/>
        <xdr:cNvCxnSpPr/>
      </xdr:nvCxnSpPr>
      <xdr:spPr bwMode="auto">
        <a:xfrm>
          <a:off x="4305300" y="3011040"/>
          <a:ext cx="698500" cy="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48765</xdr:rowOff>
    </xdr:from>
    <xdr:to>
      <xdr:col>3</xdr:col>
      <xdr:colOff>904875</xdr:colOff>
      <xdr:row>17</xdr:row>
      <xdr:rowOff>123243</xdr:rowOff>
    </xdr:to>
    <xdr:cxnSp macro="">
      <xdr:nvCxnSpPr>
        <xdr:cNvPr id="56" name="直線コネクタ 55"/>
        <xdr:cNvCxnSpPr/>
      </xdr:nvCxnSpPr>
      <xdr:spPr bwMode="auto">
        <a:xfrm flipV="1">
          <a:off x="3606800" y="3011040"/>
          <a:ext cx="698500" cy="74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84358</xdr:rowOff>
    </xdr:from>
    <xdr:to>
      <xdr:col>3</xdr:col>
      <xdr:colOff>206375</xdr:colOff>
      <xdr:row>17</xdr:row>
      <xdr:rowOff>123243</xdr:rowOff>
    </xdr:to>
    <xdr:cxnSp macro="">
      <xdr:nvCxnSpPr>
        <xdr:cNvPr id="59" name="直線コネクタ 58"/>
        <xdr:cNvCxnSpPr/>
      </xdr:nvCxnSpPr>
      <xdr:spPr bwMode="auto">
        <a:xfrm>
          <a:off x="2908300" y="3046633"/>
          <a:ext cx="698500" cy="3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1684</xdr:rowOff>
    </xdr:from>
    <xdr:to>
      <xdr:col>5</xdr:col>
      <xdr:colOff>34925</xdr:colOff>
      <xdr:row>17</xdr:row>
      <xdr:rowOff>103284</xdr:rowOff>
    </xdr:to>
    <xdr:sp macro="" textlink="">
      <xdr:nvSpPr>
        <xdr:cNvPr id="69" name="円/楕円 68"/>
        <xdr:cNvSpPr/>
      </xdr:nvSpPr>
      <xdr:spPr bwMode="auto">
        <a:xfrm>
          <a:off x="5600700" y="2963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145211</xdr:rowOff>
    </xdr:from>
    <xdr:ext cx="762000" cy="259045"/>
    <xdr:sp macro="" textlink="">
      <xdr:nvSpPr>
        <xdr:cNvPr id="70" name="人口1人当たり決算額の推移該当値テキスト130"/>
        <xdr:cNvSpPr txBox="1"/>
      </xdr:nvSpPr>
      <xdr:spPr>
        <a:xfrm>
          <a:off x="5740400" y="2936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121,029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170261</xdr:rowOff>
    </xdr:from>
    <xdr:to>
      <xdr:col>4</xdr:col>
      <xdr:colOff>520700</xdr:colOff>
      <xdr:row>17</xdr:row>
      <xdr:rowOff>100411</xdr:rowOff>
    </xdr:to>
    <xdr:sp macro="" textlink="">
      <xdr:nvSpPr>
        <xdr:cNvPr id="71" name="円/楕円 70"/>
        <xdr:cNvSpPr/>
      </xdr:nvSpPr>
      <xdr:spPr bwMode="auto">
        <a:xfrm>
          <a:off x="4953000" y="296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85188</xdr:rowOff>
    </xdr:from>
    <xdr:ext cx="736600" cy="259045"/>
    <xdr:sp macro="" textlink="">
      <xdr:nvSpPr>
        <xdr:cNvPr id="72" name="テキスト ボックス 71"/>
        <xdr:cNvSpPr txBox="1"/>
      </xdr:nvSpPr>
      <xdr:spPr>
        <a:xfrm>
          <a:off x="4622800" y="304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121,406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169415</xdr:rowOff>
    </xdr:from>
    <xdr:to>
      <xdr:col>3</xdr:col>
      <xdr:colOff>955675</xdr:colOff>
      <xdr:row>17</xdr:row>
      <xdr:rowOff>99565</xdr:rowOff>
    </xdr:to>
    <xdr:sp macro="" textlink="">
      <xdr:nvSpPr>
        <xdr:cNvPr id="73" name="円/楕円 72"/>
        <xdr:cNvSpPr/>
      </xdr:nvSpPr>
      <xdr:spPr bwMode="auto">
        <a:xfrm>
          <a:off x="4254500" y="296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84342</xdr:rowOff>
    </xdr:from>
    <xdr:ext cx="762000" cy="259045"/>
    <xdr:sp macro="" textlink="">
      <xdr:nvSpPr>
        <xdr:cNvPr id="74" name="テキスト ボックス 73"/>
        <xdr:cNvSpPr txBox="1"/>
      </xdr:nvSpPr>
      <xdr:spPr>
        <a:xfrm>
          <a:off x="3924300" y="304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72443</xdr:rowOff>
    </xdr:from>
    <xdr:to>
      <xdr:col>3</xdr:col>
      <xdr:colOff>257175</xdr:colOff>
      <xdr:row>18</xdr:row>
      <xdr:rowOff>2593</xdr:rowOff>
    </xdr:to>
    <xdr:sp macro="" textlink="">
      <xdr:nvSpPr>
        <xdr:cNvPr id="75" name="円/楕円 74"/>
        <xdr:cNvSpPr/>
      </xdr:nvSpPr>
      <xdr:spPr bwMode="auto">
        <a:xfrm>
          <a:off x="3556000" y="303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158820</xdr:rowOff>
    </xdr:from>
    <xdr:ext cx="762000" cy="259045"/>
    <xdr:sp macro="" textlink="">
      <xdr:nvSpPr>
        <xdr:cNvPr id="76" name="テキスト ボックス 75"/>
        <xdr:cNvSpPr txBox="1"/>
      </xdr:nvSpPr>
      <xdr:spPr>
        <a:xfrm>
          <a:off x="3225800" y="312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111,743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33558</xdr:rowOff>
    </xdr:from>
    <xdr:to>
      <xdr:col>2</xdr:col>
      <xdr:colOff>692150</xdr:colOff>
      <xdr:row>17</xdr:row>
      <xdr:rowOff>135158</xdr:rowOff>
    </xdr:to>
    <xdr:sp macro="" textlink="">
      <xdr:nvSpPr>
        <xdr:cNvPr id="77" name="円/楕円 76"/>
        <xdr:cNvSpPr/>
      </xdr:nvSpPr>
      <xdr:spPr bwMode="auto">
        <a:xfrm>
          <a:off x="2857500" y="299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119935</xdr:rowOff>
    </xdr:from>
    <xdr:ext cx="762000" cy="259045"/>
    <xdr:sp macro="" textlink="">
      <xdr:nvSpPr>
        <xdr:cNvPr id="78" name="テキスト ボックス 77"/>
        <xdr:cNvSpPr txBox="1"/>
      </xdr:nvSpPr>
      <xdr:spPr>
        <a:xfrm>
          <a:off x="2527300" y="308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110407</xdr:rowOff>
    </xdr:from>
    <xdr:to>
      <xdr:col>4</xdr:col>
      <xdr:colOff>1117600</xdr:colOff>
      <xdr:row>37</xdr:row>
      <xdr:rowOff>239147</xdr:rowOff>
    </xdr:to>
    <xdr:cxnSp macro="">
      <xdr:nvCxnSpPr>
        <xdr:cNvPr id="112" name="直線コネクタ 111"/>
        <xdr:cNvCxnSpPr/>
      </xdr:nvCxnSpPr>
      <xdr:spPr bwMode="auto">
        <a:xfrm flipV="1">
          <a:off x="5003800" y="7235107"/>
          <a:ext cx="647700" cy="12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239147</xdr:rowOff>
    </xdr:from>
    <xdr:to>
      <xdr:col>4</xdr:col>
      <xdr:colOff>469900</xdr:colOff>
      <xdr:row>38</xdr:row>
      <xdr:rowOff>1232</xdr:rowOff>
    </xdr:to>
    <xdr:cxnSp macro="">
      <xdr:nvCxnSpPr>
        <xdr:cNvPr id="115" name="直線コネクタ 114"/>
        <xdr:cNvCxnSpPr/>
      </xdr:nvCxnSpPr>
      <xdr:spPr bwMode="auto">
        <a:xfrm flipV="1">
          <a:off x="4305300" y="7363847"/>
          <a:ext cx="698500" cy="104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322891</xdr:rowOff>
    </xdr:from>
    <xdr:to>
      <xdr:col>3</xdr:col>
      <xdr:colOff>904875</xdr:colOff>
      <xdr:row>38</xdr:row>
      <xdr:rowOff>1232</xdr:rowOff>
    </xdr:to>
    <xdr:cxnSp macro="">
      <xdr:nvCxnSpPr>
        <xdr:cNvPr id="118" name="直線コネクタ 117"/>
        <xdr:cNvCxnSpPr/>
      </xdr:nvCxnSpPr>
      <xdr:spPr bwMode="auto">
        <a:xfrm>
          <a:off x="3606800" y="7447591"/>
          <a:ext cx="698500" cy="21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82690</xdr:rowOff>
    </xdr:from>
    <xdr:to>
      <xdr:col>3</xdr:col>
      <xdr:colOff>206375</xdr:colOff>
      <xdr:row>37</xdr:row>
      <xdr:rowOff>322891</xdr:rowOff>
    </xdr:to>
    <xdr:cxnSp macro="">
      <xdr:nvCxnSpPr>
        <xdr:cNvPr id="121" name="直線コネクタ 120"/>
        <xdr:cNvCxnSpPr/>
      </xdr:nvCxnSpPr>
      <xdr:spPr bwMode="auto">
        <a:xfrm>
          <a:off x="2908300" y="7207390"/>
          <a:ext cx="698500" cy="24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59607</xdr:rowOff>
    </xdr:from>
    <xdr:to>
      <xdr:col>5</xdr:col>
      <xdr:colOff>34925</xdr:colOff>
      <xdr:row>37</xdr:row>
      <xdr:rowOff>161207</xdr:rowOff>
    </xdr:to>
    <xdr:sp macro="" textlink="">
      <xdr:nvSpPr>
        <xdr:cNvPr id="131" name="円/楕円 130"/>
        <xdr:cNvSpPr/>
      </xdr:nvSpPr>
      <xdr:spPr bwMode="auto">
        <a:xfrm>
          <a:off x="5600700" y="7184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31684</xdr:rowOff>
    </xdr:from>
    <xdr:ext cx="762000" cy="259045"/>
    <xdr:sp macro="" textlink="">
      <xdr:nvSpPr>
        <xdr:cNvPr id="132" name="人口1人当たり決算額の推移該当値テキスト445"/>
        <xdr:cNvSpPr txBox="1"/>
      </xdr:nvSpPr>
      <xdr:spPr>
        <a:xfrm>
          <a:off x="5740400" y="715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16,871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188347</xdr:rowOff>
    </xdr:from>
    <xdr:to>
      <xdr:col>4</xdr:col>
      <xdr:colOff>520700</xdr:colOff>
      <xdr:row>37</xdr:row>
      <xdr:rowOff>289947</xdr:rowOff>
    </xdr:to>
    <xdr:sp macro="" textlink="">
      <xdr:nvSpPr>
        <xdr:cNvPr id="133" name="円/楕円 132"/>
        <xdr:cNvSpPr/>
      </xdr:nvSpPr>
      <xdr:spPr bwMode="auto">
        <a:xfrm>
          <a:off x="4953000" y="731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274724</xdr:rowOff>
    </xdr:from>
    <xdr:ext cx="736600" cy="259045"/>
    <xdr:sp macro="" textlink="">
      <xdr:nvSpPr>
        <xdr:cNvPr id="134" name="テキスト ボックス 133"/>
        <xdr:cNvSpPr txBox="1"/>
      </xdr:nvSpPr>
      <xdr:spPr>
        <a:xfrm>
          <a:off x="4622800" y="7399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293332</xdr:rowOff>
    </xdr:from>
    <xdr:to>
      <xdr:col>3</xdr:col>
      <xdr:colOff>955675</xdr:colOff>
      <xdr:row>38</xdr:row>
      <xdr:rowOff>52032</xdr:rowOff>
    </xdr:to>
    <xdr:sp macro="" textlink="">
      <xdr:nvSpPr>
        <xdr:cNvPr id="135" name="円/楕円 134"/>
        <xdr:cNvSpPr/>
      </xdr:nvSpPr>
      <xdr:spPr bwMode="auto">
        <a:xfrm>
          <a:off x="4254500" y="7418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36809</xdr:rowOff>
    </xdr:from>
    <xdr:ext cx="762000" cy="259045"/>
    <xdr:sp macro="" textlink="">
      <xdr:nvSpPr>
        <xdr:cNvPr id="136" name="テキスト ボックス 135"/>
        <xdr:cNvSpPr txBox="1"/>
      </xdr:nvSpPr>
      <xdr:spPr>
        <a:xfrm>
          <a:off x="3924300" y="750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272091</xdr:rowOff>
    </xdr:from>
    <xdr:to>
      <xdr:col>3</xdr:col>
      <xdr:colOff>257175</xdr:colOff>
      <xdr:row>38</xdr:row>
      <xdr:rowOff>30791</xdr:rowOff>
    </xdr:to>
    <xdr:sp macro="" textlink="">
      <xdr:nvSpPr>
        <xdr:cNvPr id="137" name="円/楕円 136"/>
        <xdr:cNvSpPr/>
      </xdr:nvSpPr>
      <xdr:spPr bwMode="auto">
        <a:xfrm>
          <a:off x="3556000" y="739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15568</xdr:rowOff>
    </xdr:from>
    <xdr:ext cx="762000" cy="259045"/>
    <xdr:sp macro="" textlink="">
      <xdr:nvSpPr>
        <xdr:cNvPr id="138" name="テキスト ボックス 137"/>
        <xdr:cNvSpPr txBox="1"/>
      </xdr:nvSpPr>
      <xdr:spPr>
        <a:xfrm>
          <a:off x="3225800" y="748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31890</xdr:rowOff>
    </xdr:from>
    <xdr:to>
      <xdr:col>2</xdr:col>
      <xdr:colOff>692150</xdr:colOff>
      <xdr:row>37</xdr:row>
      <xdr:rowOff>133490</xdr:rowOff>
    </xdr:to>
    <xdr:sp macro="" textlink="">
      <xdr:nvSpPr>
        <xdr:cNvPr id="139" name="円/楕円 138"/>
        <xdr:cNvSpPr/>
      </xdr:nvSpPr>
      <xdr:spPr bwMode="auto">
        <a:xfrm>
          <a:off x="2857500" y="7156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118267</xdr:rowOff>
    </xdr:from>
    <xdr:ext cx="762000" cy="259045"/>
    <xdr:sp macro="" textlink="">
      <xdr:nvSpPr>
        <xdr:cNvPr id="140" name="テキスト ボックス 139"/>
        <xdr:cNvSpPr txBox="1"/>
      </xdr:nvSpPr>
      <xdr:spPr>
        <a:xfrm>
          <a:off x="2527300" y="724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8,688
8,533
5.93
4,063,373
3,828,138
192,214
2,520,436
4,777,747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11978</xdr:rowOff>
    </xdr:from>
    <xdr:to>
      <xdr:col>6</xdr:col>
      <xdr:colOff>511175</xdr:colOff>
      <xdr:row>37</xdr:row>
      <xdr:rowOff>45016</xdr:rowOff>
    </xdr:to>
    <xdr:cxnSp macro="">
      <xdr:nvCxnSpPr>
        <xdr:cNvPr id="63" name="直線コネクタ 62"/>
        <xdr:cNvCxnSpPr/>
      </xdr:nvCxnSpPr>
      <xdr:spPr>
        <a:xfrm>
          <a:off x="3797300" y="6355628"/>
          <a:ext cx="838200" cy="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138361</xdr:rowOff>
    </xdr:from>
    <xdr:to>
      <xdr:col>5</xdr:col>
      <xdr:colOff>358775</xdr:colOff>
      <xdr:row>37</xdr:row>
      <xdr:rowOff>11978</xdr:rowOff>
    </xdr:to>
    <xdr:cxnSp macro="">
      <xdr:nvCxnSpPr>
        <xdr:cNvPr id="66" name="直線コネクタ 65"/>
        <xdr:cNvCxnSpPr/>
      </xdr:nvCxnSpPr>
      <xdr:spPr>
        <a:xfrm>
          <a:off x="2908300" y="6310561"/>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138361</xdr:rowOff>
    </xdr:from>
    <xdr:to>
      <xdr:col>4</xdr:col>
      <xdr:colOff>155575</xdr:colOff>
      <xdr:row>37</xdr:row>
      <xdr:rowOff>42545</xdr:rowOff>
    </xdr:to>
    <xdr:cxnSp macro="">
      <xdr:nvCxnSpPr>
        <xdr:cNvPr id="69" name="直線コネクタ 68"/>
        <xdr:cNvCxnSpPr/>
      </xdr:nvCxnSpPr>
      <xdr:spPr>
        <a:xfrm flipV="1">
          <a:off x="2019300" y="6310561"/>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42545</xdr:rowOff>
    </xdr:from>
    <xdr:to>
      <xdr:col>2</xdr:col>
      <xdr:colOff>638175</xdr:colOff>
      <xdr:row>37</xdr:row>
      <xdr:rowOff>46355</xdr:rowOff>
    </xdr:to>
    <xdr:cxnSp macro="">
      <xdr:nvCxnSpPr>
        <xdr:cNvPr id="72" name="直線コネクタ 71"/>
        <xdr:cNvCxnSpPr/>
      </xdr:nvCxnSpPr>
      <xdr:spPr>
        <a:xfrm flipV="1">
          <a:off x="1130300" y="63861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165666</xdr:rowOff>
    </xdr:from>
    <xdr:to>
      <xdr:col>6</xdr:col>
      <xdr:colOff>561975</xdr:colOff>
      <xdr:row>37</xdr:row>
      <xdr:rowOff>95816</xdr:rowOff>
    </xdr:to>
    <xdr:sp macro="" textlink="">
      <xdr:nvSpPr>
        <xdr:cNvPr id="82" name="円/楕円 81"/>
        <xdr:cNvSpPr/>
      </xdr:nvSpPr>
      <xdr:spPr>
        <a:xfrm>
          <a:off x="4584700" y="63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144093</xdr:rowOff>
    </xdr:from>
    <xdr:ext cx="534377" cy="259045"/>
    <xdr:sp macro="" textlink="">
      <xdr:nvSpPr>
        <xdr:cNvPr id="83" name="人件費該当値テキスト"/>
        <xdr:cNvSpPr txBox="1"/>
      </xdr:nvSpPr>
      <xdr:spPr>
        <a:xfrm>
          <a:off x="4686300" y="631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96,448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132628</xdr:rowOff>
    </xdr:from>
    <xdr:to>
      <xdr:col>5</xdr:col>
      <xdr:colOff>409575</xdr:colOff>
      <xdr:row>37</xdr:row>
      <xdr:rowOff>62778</xdr:rowOff>
    </xdr:to>
    <xdr:sp macro="" textlink="">
      <xdr:nvSpPr>
        <xdr:cNvPr id="84" name="円/楕円 83"/>
        <xdr:cNvSpPr/>
      </xdr:nvSpPr>
      <xdr:spPr>
        <a:xfrm>
          <a:off x="3746500" y="63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53905</xdr:rowOff>
    </xdr:from>
    <xdr:ext cx="534377" cy="259045"/>
    <xdr:sp macro="" textlink="">
      <xdr:nvSpPr>
        <xdr:cNvPr id="85" name="テキスト ボックス 84"/>
        <xdr:cNvSpPr txBox="1"/>
      </xdr:nvSpPr>
      <xdr:spPr>
        <a:xfrm>
          <a:off x="3530111" y="63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87561</xdr:rowOff>
    </xdr:from>
    <xdr:to>
      <xdr:col>4</xdr:col>
      <xdr:colOff>206375</xdr:colOff>
      <xdr:row>37</xdr:row>
      <xdr:rowOff>17711</xdr:rowOff>
    </xdr:to>
    <xdr:sp macro="" textlink="">
      <xdr:nvSpPr>
        <xdr:cNvPr id="86" name="円/楕円 85"/>
        <xdr:cNvSpPr/>
      </xdr:nvSpPr>
      <xdr:spPr>
        <a:xfrm>
          <a:off x="2857500" y="62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8838</xdr:rowOff>
    </xdr:from>
    <xdr:ext cx="599010" cy="259045"/>
    <xdr:sp macro="" textlink="">
      <xdr:nvSpPr>
        <xdr:cNvPr id="87" name="テキスト ボックス 86"/>
        <xdr:cNvSpPr txBox="1"/>
      </xdr:nvSpPr>
      <xdr:spPr>
        <a:xfrm>
          <a:off x="2608794" y="635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163195</xdr:rowOff>
    </xdr:from>
    <xdr:to>
      <xdr:col>3</xdr:col>
      <xdr:colOff>3175</xdr:colOff>
      <xdr:row>37</xdr:row>
      <xdr:rowOff>93345</xdr:rowOff>
    </xdr:to>
    <xdr:sp macro="" textlink="">
      <xdr:nvSpPr>
        <xdr:cNvPr id="88" name="円/楕円 87"/>
        <xdr:cNvSpPr/>
      </xdr:nvSpPr>
      <xdr:spPr>
        <a:xfrm>
          <a:off x="1968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84472</xdr:rowOff>
    </xdr:from>
    <xdr:ext cx="534377" cy="259045"/>
    <xdr:sp macro="" textlink="">
      <xdr:nvSpPr>
        <xdr:cNvPr id="89" name="テキスト ボックス 88"/>
        <xdr:cNvSpPr txBox="1"/>
      </xdr:nvSpPr>
      <xdr:spPr>
        <a:xfrm>
          <a:off x="1752111" y="64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96,675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167005</xdr:rowOff>
    </xdr:from>
    <xdr:to>
      <xdr:col>1</xdr:col>
      <xdr:colOff>485775</xdr:colOff>
      <xdr:row>37</xdr:row>
      <xdr:rowOff>97155</xdr:rowOff>
    </xdr:to>
    <xdr:sp macro="" textlink="">
      <xdr:nvSpPr>
        <xdr:cNvPr id="90" name="円/楕円 89"/>
        <xdr:cNvSpPr/>
      </xdr:nvSpPr>
      <xdr:spPr>
        <a:xfrm>
          <a:off x="1079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88282</xdr:rowOff>
    </xdr:from>
    <xdr:ext cx="534377" cy="259045"/>
    <xdr:sp macro="" textlink="">
      <xdr:nvSpPr>
        <xdr:cNvPr id="91" name="テキスト ボックス 90"/>
        <xdr:cNvSpPr txBox="1"/>
      </xdr:nvSpPr>
      <xdr:spPr>
        <a:xfrm>
          <a:off x="863111" y="64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43300</xdr:rowOff>
    </xdr:from>
    <xdr:to>
      <xdr:col>6</xdr:col>
      <xdr:colOff>511175</xdr:colOff>
      <xdr:row>57</xdr:row>
      <xdr:rowOff>51703</xdr:rowOff>
    </xdr:to>
    <xdr:cxnSp macro="">
      <xdr:nvCxnSpPr>
        <xdr:cNvPr id="118" name="直線コネクタ 117"/>
        <xdr:cNvCxnSpPr/>
      </xdr:nvCxnSpPr>
      <xdr:spPr>
        <a:xfrm flipV="1">
          <a:off x="3797300" y="9815950"/>
          <a:ext cx="8382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51703</xdr:rowOff>
    </xdr:from>
    <xdr:to>
      <xdr:col>5</xdr:col>
      <xdr:colOff>358775</xdr:colOff>
      <xdr:row>57</xdr:row>
      <xdr:rowOff>79217</xdr:rowOff>
    </xdr:to>
    <xdr:cxnSp macro="">
      <xdr:nvCxnSpPr>
        <xdr:cNvPr id="121" name="直線コネクタ 120"/>
        <xdr:cNvCxnSpPr/>
      </xdr:nvCxnSpPr>
      <xdr:spPr>
        <a:xfrm flipV="1">
          <a:off x="2908300" y="9824353"/>
          <a:ext cx="889000" cy="2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79217</xdr:rowOff>
    </xdr:from>
    <xdr:to>
      <xdr:col>4</xdr:col>
      <xdr:colOff>155575</xdr:colOff>
      <xdr:row>57</xdr:row>
      <xdr:rowOff>101862</xdr:rowOff>
    </xdr:to>
    <xdr:cxnSp macro="">
      <xdr:nvCxnSpPr>
        <xdr:cNvPr id="124" name="直線コネクタ 123"/>
        <xdr:cNvCxnSpPr/>
      </xdr:nvCxnSpPr>
      <xdr:spPr>
        <a:xfrm flipV="1">
          <a:off x="2019300" y="9851867"/>
          <a:ext cx="8890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98483</xdr:rowOff>
    </xdr:from>
    <xdr:to>
      <xdr:col>2</xdr:col>
      <xdr:colOff>638175</xdr:colOff>
      <xdr:row>57</xdr:row>
      <xdr:rowOff>101862</xdr:rowOff>
    </xdr:to>
    <xdr:cxnSp macro="">
      <xdr:nvCxnSpPr>
        <xdr:cNvPr id="127" name="直線コネクタ 126"/>
        <xdr:cNvCxnSpPr/>
      </xdr:nvCxnSpPr>
      <xdr:spPr>
        <a:xfrm>
          <a:off x="1130300" y="9871133"/>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163950</xdr:rowOff>
    </xdr:from>
    <xdr:to>
      <xdr:col>6</xdr:col>
      <xdr:colOff>561975</xdr:colOff>
      <xdr:row>57</xdr:row>
      <xdr:rowOff>94100</xdr:rowOff>
    </xdr:to>
    <xdr:sp macro="" textlink="">
      <xdr:nvSpPr>
        <xdr:cNvPr id="137" name="円/楕円 136"/>
        <xdr:cNvSpPr/>
      </xdr:nvSpPr>
      <xdr:spPr>
        <a:xfrm>
          <a:off x="4584700" y="97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78877</xdr:rowOff>
    </xdr:from>
    <xdr:ext cx="534377" cy="259045"/>
    <xdr:sp macro="" textlink="">
      <xdr:nvSpPr>
        <xdr:cNvPr id="138" name="物件費該当値テキスト"/>
        <xdr:cNvSpPr txBox="1"/>
      </xdr:nvSpPr>
      <xdr:spPr>
        <a:xfrm>
          <a:off x="4686300" y="96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903</xdr:rowOff>
    </xdr:from>
    <xdr:to>
      <xdr:col>5</xdr:col>
      <xdr:colOff>409575</xdr:colOff>
      <xdr:row>57</xdr:row>
      <xdr:rowOff>102503</xdr:rowOff>
    </xdr:to>
    <xdr:sp macro="" textlink="">
      <xdr:nvSpPr>
        <xdr:cNvPr id="139" name="円/楕円 138"/>
        <xdr:cNvSpPr/>
      </xdr:nvSpPr>
      <xdr:spPr>
        <a:xfrm>
          <a:off x="3746500" y="97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93630</xdr:rowOff>
    </xdr:from>
    <xdr:ext cx="534377" cy="259045"/>
    <xdr:sp macro="" textlink="">
      <xdr:nvSpPr>
        <xdr:cNvPr id="140" name="テキスト ボックス 139"/>
        <xdr:cNvSpPr txBox="1"/>
      </xdr:nvSpPr>
      <xdr:spPr>
        <a:xfrm>
          <a:off x="3530111" y="986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28417</xdr:rowOff>
    </xdr:from>
    <xdr:to>
      <xdr:col>4</xdr:col>
      <xdr:colOff>206375</xdr:colOff>
      <xdr:row>57</xdr:row>
      <xdr:rowOff>130017</xdr:rowOff>
    </xdr:to>
    <xdr:sp macro="" textlink="">
      <xdr:nvSpPr>
        <xdr:cNvPr id="141" name="円/楕円 140"/>
        <xdr:cNvSpPr/>
      </xdr:nvSpPr>
      <xdr:spPr>
        <a:xfrm>
          <a:off x="2857500" y="98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121144</xdr:rowOff>
    </xdr:from>
    <xdr:ext cx="534377" cy="259045"/>
    <xdr:sp macro="" textlink="">
      <xdr:nvSpPr>
        <xdr:cNvPr id="142" name="テキスト ボックス 141"/>
        <xdr:cNvSpPr txBox="1"/>
      </xdr:nvSpPr>
      <xdr:spPr>
        <a:xfrm>
          <a:off x="2641111" y="989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51062</xdr:rowOff>
    </xdr:from>
    <xdr:to>
      <xdr:col>3</xdr:col>
      <xdr:colOff>3175</xdr:colOff>
      <xdr:row>57</xdr:row>
      <xdr:rowOff>152662</xdr:rowOff>
    </xdr:to>
    <xdr:sp macro="" textlink="">
      <xdr:nvSpPr>
        <xdr:cNvPr id="143" name="円/楕円 142"/>
        <xdr:cNvSpPr/>
      </xdr:nvSpPr>
      <xdr:spPr>
        <a:xfrm>
          <a:off x="1968500" y="98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143789</xdr:rowOff>
    </xdr:from>
    <xdr:ext cx="534377" cy="259045"/>
    <xdr:sp macro="" textlink="">
      <xdr:nvSpPr>
        <xdr:cNvPr id="144" name="テキスト ボックス 143"/>
        <xdr:cNvSpPr txBox="1"/>
      </xdr:nvSpPr>
      <xdr:spPr>
        <a:xfrm>
          <a:off x="1752111" y="99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47683</xdr:rowOff>
    </xdr:from>
    <xdr:to>
      <xdr:col>1</xdr:col>
      <xdr:colOff>485775</xdr:colOff>
      <xdr:row>57</xdr:row>
      <xdr:rowOff>149283</xdr:rowOff>
    </xdr:to>
    <xdr:sp macro="" textlink="">
      <xdr:nvSpPr>
        <xdr:cNvPr id="145" name="円/楕円 144"/>
        <xdr:cNvSpPr/>
      </xdr:nvSpPr>
      <xdr:spPr>
        <a:xfrm>
          <a:off x="1079500" y="98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140410</xdr:rowOff>
    </xdr:from>
    <xdr:ext cx="534377" cy="259045"/>
    <xdr:sp macro="" textlink="">
      <xdr:nvSpPr>
        <xdr:cNvPr id="146" name="テキスト ボックス 145"/>
        <xdr:cNvSpPr txBox="1"/>
      </xdr:nvSpPr>
      <xdr:spPr>
        <a:xfrm>
          <a:off x="863111" y="991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143880</xdr:rowOff>
    </xdr:from>
    <xdr:to>
      <xdr:col>6</xdr:col>
      <xdr:colOff>511175</xdr:colOff>
      <xdr:row>79</xdr:row>
      <xdr:rowOff>15277</xdr:rowOff>
    </xdr:to>
    <xdr:cxnSp macro="">
      <xdr:nvCxnSpPr>
        <xdr:cNvPr id="177" name="直線コネクタ 176"/>
        <xdr:cNvCxnSpPr/>
      </xdr:nvCxnSpPr>
      <xdr:spPr>
        <a:xfrm flipV="1">
          <a:off x="3797300" y="13516980"/>
          <a:ext cx="8382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10868</xdr:rowOff>
    </xdr:from>
    <xdr:to>
      <xdr:col>5</xdr:col>
      <xdr:colOff>358775</xdr:colOff>
      <xdr:row>79</xdr:row>
      <xdr:rowOff>15277</xdr:rowOff>
    </xdr:to>
    <xdr:cxnSp macro="">
      <xdr:nvCxnSpPr>
        <xdr:cNvPr id="180" name="直線コネクタ 179"/>
        <xdr:cNvCxnSpPr/>
      </xdr:nvCxnSpPr>
      <xdr:spPr>
        <a:xfrm>
          <a:off x="2908300" y="13555418"/>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10868</xdr:rowOff>
    </xdr:from>
    <xdr:to>
      <xdr:col>4</xdr:col>
      <xdr:colOff>155575</xdr:colOff>
      <xdr:row>79</xdr:row>
      <xdr:rowOff>38300</xdr:rowOff>
    </xdr:to>
    <xdr:cxnSp macro="">
      <xdr:nvCxnSpPr>
        <xdr:cNvPr id="183" name="直線コネクタ 182"/>
        <xdr:cNvCxnSpPr/>
      </xdr:nvCxnSpPr>
      <xdr:spPr>
        <a:xfrm flipV="1">
          <a:off x="2019300" y="135554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20731</xdr:rowOff>
    </xdr:from>
    <xdr:to>
      <xdr:col>2</xdr:col>
      <xdr:colOff>638175</xdr:colOff>
      <xdr:row>79</xdr:row>
      <xdr:rowOff>38300</xdr:rowOff>
    </xdr:to>
    <xdr:cxnSp macro="">
      <xdr:nvCxnSpPr>
        <xdr:cNvPr id="186" name="直線コネクタ 185"/>
        <xdr:cNvCxnSpPr/>
      </xdr:nvCxnSpPr>
      <xdr:spPr>
        <a:xfrm>
          <a:off x="1130300" y="13565281"/>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93080</xdr:rowOff>
    </xdr:from>
    <xdr:to>
      <xdr:col>6</xdr:col>
      <xdr:colOff>561975</xdr:colOff>
      <xdr:row>79</xdr:row>
      <xdr:rowOff>23230</xdr:rowOff>
    </xdr:to>
    <xdr:sp macro="" textlink="">
      <xdr:nvSpPr>
        <xdr:cNvPr id="196" name="円/楕円 195"/>
        <xdr:cNvSpPr/>
      </xdr:nvSpPr>
      <xdr:spPr>
        <a:xfrm>
          <a:off x="4584700" y="134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8007</xdr:rowOff>
    </xdr:from>
    <xdr:ext cx="469744" cy="259045"/>
    <xdr:sp macro="" textlink="">
      <xdr:nvSpPr>
        <xdr:cNvPr id="197" name="維持補修費該当値テキスト"/>
        <xdr:cNvSpPr txBox="1"/>
      </xdr:nvSpPr>
      <xdr:spPr>
        <a:xfrm>
          <a:off x="4686300" y="1338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135927</xdr:rowOff>
    </xdr:from>
    <xdr:to>
      <xdr:col>5</xdr:col>
      <xdr:colOff>409575</xdr:colOff>
      <xdr:row>79</xdr:row>
      <xdr:rowOff>66077</xdr:rowOff>
    </xdr:to>
    <xdr:sp macro="" textlink="">
      <xdr:nvSpPr>
        <xdr:cNvPr id="198" name="円/楕円 197"/>
        <xdr:cNvSpPr/>
      </xdr:nvSpPr>
      <xdr:spPr>
        <a:xfrm>
          <a:off x="3746500" y="135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57204</xdr:rowOff>
    </xdr:from>
    <xdr:ext cx="469744" cy="259045"/>
    <xdr:sp macro="" textlink="">
      <xdr:nvSpPr>
        <xdr:cNvPr id="199" name="テキスト ボックス 198"/>
        <xdr:cNvSpPr txBox="1"/>
      </xdr:nvSpPr>
      <xdr:spPr>
        <a:xfrm>
          <a:off x="3562427" y="1360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131518</xdr:rowOff>
    </xdr:from>
    <xdr:to>
      <xdr:col>4</xdr:col>
      <xdr:colOff>206375</xdr:colOff>
      <xdr:row>79</xdr:row>
      <xdr:rowOff>61668</xdr:rowOff>
    </xdr:to>
    <xdr:sp macro="" textlink="">
      <xdr:nvSpPr>
        <xdr:cNvPr id="200" name="円/楕円 199"/>
        <xdr:cNvSpPr/>
      </xdr:nvSpPr>
      <xdr:spPr>
        <a:xfrm>
          <a:off x="2857500" y="1350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52795</xdr:rowOff>
    </xdr:from>
    <xdr:ext cx="469744" cy="259045"/>
    <xdr:sp macro="" textlink="">
      <xdr:nvSpPr>
        <xdr:cNvPr id="201" name="テキスト ボックス 200"/>
        <xdr:cNvSpPr txBox="1"/>
      </xdr:nvSpPr>
      <xdr:spPr>
        <a:xfrm>
          <a:off x="2673427" y="1359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158950</xdr:rowOff>
    </xdr:from>
    <xdr:to>
      <xdr:col>3</xdr:col>
      <xdr:colOff>3175</xdr:colOff>
      <xdr:row>79</xdr:row>
      <xdr:rowOff>89100</xdr:rowOff>
    </xdr:to>
    <xdr:sp macro="" textlink="">
      <xdr:nvSpPr>
        <xdr:cNvPr id="202" name="円/楕円 201"/>
        <xdr:cNvSpPr/>
      </xdr:nvSpPr>
      <xdr:spPr>
        <a:xfrm>
          <a:off x="1968500" y="135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80227</xdr:rowOff>
    </xdr:from>
    <xdr:ext cx="469744" cy="259045"/>
    <xdr:sp macro="" textlink="">
      <xdr:nvSpPr>
        <xdr:cNvPr id="203" name="テキスト ボックス 202"/>
        <xdr:cNvSpPr txBox="1"/>
      </xdr:nvSpPr>
      <xdr:spPr>
        <a:xfrm>
          <a:off x="1784427" y="1362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141381</xdr:rowOff>
    </xdr:from>
    <xdr:to>
      <xdr:col>1</xdr:col>
      <xdr:colOff>485775</xdr:colOff>
      <xdr:row>79</xdr:row>
      <xdr:rowOff>71531</xdr:rowOff>
    </xdr:to>
    <xdr:sp macro="" textlink="">
      <xdr:nvSpPr>
        <xdr:cNvPr id="204" name="円/楕円 203"/>
        <xdr:cNvSpPr/>
      </xdr:nvSpPr>
      <xdr:spPr>
        <a:xfrm>
          <a:off x="1079500" y="1351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62658</xdr:rowOff>
    </xdr:from>
    <xdr:ext cx="469744" cy="259045"/>
    <xdr:sp macro="" textlink="">
      <xdr:nvSpPr>
        <xdr:cNvPr id="205" name="テキスト ボックス 204"/>
        <xdr:cNvSpPr txBox="1"/>
      </xdr:nvSpPr>
      <xdr:spPr>
        <a:xfrm>
          <a:off x="895427" y="1360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69847</xdr:rowOff>
    </xdr:from>
    <xdr:to>
      <xdr:col>6</xdr:col>
      <xdr:colOff>510540</xdr:colOff>
      <xdr:row>98</xdr:row>
      <xdr:rowOff>22216</xdr:rowOff>
    </xdr:to>
    <xdr:cxnSp macro="">
      <xdr:nvCxnSpPr>
        <xdr:cNvPr id="232" name="直線コネクタ 231"/>
        <xdr:cNvCxnSpPr/>
      </xdr:nvCxnSpPr>
      <xdr:spPr>
        <a:xfrm flipV="1">
          <a:off x="4633595" y="15500347"/>
          <a:ext cx="1270" cy="132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26043</xdr:rowOff>
    </xdr:from>
    <xdr:ext cx="534377" cy="259045"/>
    <xdr:sp macro="" textlink="">
      <xdr:nvSpPr>
        <xdr:cNvPr id="233" name="扶助費最小値テキスト"/>
        <xdr:cNvSpPr txBox="1"/>
      </xdr:nvSpPr>
      <xdr:spPr>
        <a:xfrm>
          <a:off x="4686300" y="168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98</xdr:row>
      <xdr:rowOff>22216</xdr:rowOff>
    </xdr:from>
    <xdr:to>
      <xdr:col>6</xdr:col>
      <xdr:colOff>600075</xdr:colOff>
      <xdr:row>98</xdr:row>
      <xdr:rowOff>22216</xdr:rowOff>
    </xdr:to>
    <xdr:cxnSp macro="">
      <xdr:nvCxnSpPr>
        <xdr:cNvPr id="234" name="直線コネクタ 233"/>
        <xdr:cNvCxnSpPr/>
      </xdr:nvCxnSpPr>
      <xdr:spPr>
        <a:xfrm>
          <a:off x="4546600" y="1682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16524</xdr:rowOff>
    </xdr:from>
    <xdr:ext cx="599010" cy="259045"/>
    <xdr:sp macro="" textlink="">
      <xdr:nvSpPr>
        <xdr:cNvPr id="235" name="扶助費最大値テキスト"/>
        <xdr:cNvSpPr txBox="1"/>
      </xdr:nvSpPr>
      <xdr:spPr>
        <a:xfrm>
          <a:off x="4686300" y="1527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69847</xdr:rowOff>
    </xdr:from>
    <xdr:to>
      <xdr:col>6</xdr:col>
      <xdr:colOff>600075</xdr:colOff>
      <xdr:row>90</xdr:row>
      <xdr:rowOff>69847</xdr:rowOff>
    </xdr:to>
    <xdr:cxnSp macro="">
      <xdr:nvCxnSpPr>
        <xdr:cNvPr id="236" name="直線コネクタ 235"/>
        <xdr:cNvCxnSpPr/>
      </xdr:nvCxnSpPr>
      <xdr:spPr>
        <a:xfrm>
          <a:off x="4546600" y="1550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157090</xdr:rowOff>
    </xdr:from>
    <xdr:to>
      <xdr:col>6</xdr:col>
      <xdr:colOff>511175</xdr:colOff>
      <xdr:row>96</xdr:row>
      <xdr:rowOff>72507</xdr:rowOff>
    </xdr:to>
    <xdr:cxnSp macro="">
      <xdr:nvCxnSpPr>
        <xdr:cNvPr id="237" name="直線コネクタ 236"/>
        <xdr:cNvCxnSpPr/>
      </xdr:nvCxnSpPr>
      <xdr:spPr>
        <a:xfrm flipV="1">
          <a:off x="3797300" y="16444840"/>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160159</xdr:rowOff>
    </xdr:from>
    <xdr:ext cx="534377" cy="259045"/>
    <xdr:sp macro="" textlink="">
      <xdr:nvSpPr>
        <xdr:cNvPr id="238" name="扶助費平均値テキスト"/>
        <xdr:cNvSpPr txBox="1"/>
      </xdr:nvSpPr>
      <xdr:spPr>
        <a:xfrm>
          <a:off x="4686300" y="161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137282</xdr:rowOff>
    </xdr:from>
    <xdr:to>
      <xdr:col>6</xdr:col>
      <xdr:colOff>561975</xdr:colOff>
      <xdr:row>95</xdr:row>
      <xdr:rowOff>67432</xdr:rowOff>
    </xdr:to>
    <xdr:sp macro="" textlink="">
      <xdr:nvSpPr>
        <xdr:cNvPr id="239" name="フローチャート : 判断 238"/>
        <xdr:cNvSpPr/>
      </xdr:nvSpPr>
      <xdr:spPr>
        <a:xfrm>
          <a:off x="45847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72507</xdr:rowOff>
    </xdr:from>
    <xdr:to>
      <xdr:col>5</xdr:col>
      <xdr:colOff>358775</xdr:colOff>
      <xdr:row>98</xdr:row>
      <xdr:rowOff>3307</xdr:rowOff>
    </xdr:to>
    <xdr:cxnSp macro="">
      <xdr:nvCxnSpPr>
        <xdr:cNvPr id="240" name="直線コネクタ 239"/>
        <xdr:cNvCxnSpPr/>
      </xdr:nvCxnSpPr>
      <xdr:spPr>
        <a:xfrm flipV="1">
          <a:off x="2908300" y="16531707"/>
          <a:ext cx="889000" cy="2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72718</xdr:rowOff>
    </xdr:from>
    <xdr:to>
      <xdr:col>5</xdr:col>
      <xdr:colOff>409575</xdr:colOff>
      <xdr:row>96</xdr:row>
      <xdr:rowOff>2868</xdr:rowOff>
    </xdr:to>
    <xdr:sp macro="" textlink="">
      <xdr:nvSpPr>
        <xdr:cNvPr id="241" name="フローチャート : 判断 240"/>
        <xdr:cNvSpPr/>
      </xdr:nvSpPr>
      <xdr:spPr>
        <a:xfrm>
          <a:off x="37465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19395</xdr:rowOff>
    </xdr:from>
    <xdr:ext cx="534377" cy="259045"/>
    <xdr:sp macro="" textlink="">
      <xdr:nvSpPr>
        <xdr:cNvPr id="242" name="テキスト ボックス 241"/>
        <xdr:cNvSpPr txBox="1"/>
      </xdr:nvSpPr>
      <xdr:spPr>
        <a:xfrm>
          <a:off x="3530111" y="1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3307</xdr:rowOff>
    </xdr:from>
    <xdr:to>
      <xdr:col>4</xdr:col>
      <xdr:colOff>155575</xdr:colOff>
      <xdr:row>98</xdr:row>
      <xdr:rowOff>49419</xdr:rowOff>
    </xdr:to>
    <xdr:cxnSp macro="">
      <xdr:nvCxnSpPr>
        <xdr:cNvPr id="243" name="直線コネクタ 242"/>
        <xdr:cNvCxnSpPr/>
      </xdr:nvCxnSpPr>
      <xdr:spPr>
        <a:xfrm flipV="1">
          <a:off x="2019300" y="16805407"/>
          <a:ext cx="8890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46268</xdr:rowOff>
    </xdr:from>
    <xdr:to>
      <xdr:col>2</xdr:col>
      <xdr:colOff>638175</xdr:colOff>
      <xdr:row>98</xdr:row>
      <xdr:rowOff>49419</xdr:rowOff>
    </xdr:to>
    <xdr:cxnSp macro="">
      <xdr:nvCxnSpPr>
        <xdr:cNvPr id="246" name="直線コネクタ 245"/>
        <xdr:cNvCxnSpPr/>
      </xdr:nvCxnSpPr>
      <xdr:spPr>
        <a:xfrm>
          <a:off x="1130300" y="16848368"/>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106290</xdr:rowOff>
    </xdr:from>
    <xdr:to>
      <xdr:col>6</xdr:col>
      <xdr:colOff>561975</xdr:colOff>
      <xdr:row>96</xdr:row>
      <xdr:rowOff>36440</xdr:rowOff>
    </xdr:to>
    <xdr:sp macro="" textlink="">
      <xdr:nvSpPr>
        <xdr:cNvPr id="256" name="円/楕円 255"/>
        <xdr:cNvSpPr/>
      </xdr:nvSpPr>
      <xdr:spPr>
        <a:xfrm>
          <a:off x="4584700" y="163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84717</xdr:rowOff>
    </xdr:from>
    <xdr:ext cx="534377" cy="259045"/>
    <xdr:sp macro="" textlink="">
      <xdr:nvSpPr>
        <xdr:cNvPr id="257" name="扶助費該当値テキスト"/>
        <xdr:cNvSpPr txBox="1"/>
      </xdr:nvSpPr>
      <xdr:spPr>
        <a:xfrm>
          <a:off x="4686300" y="1637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21707</xdr:rowOff>
    </xdr:from>
    <xdr:to>
      <xdr:col>5</xdr:col>
      <xdr:colOff>409575</xdr:colOff>
      <xdr:row>96</xdr:row>
      <xdr:rowOff>123307</xdr:rowOff>
    </xdr:to>
    <xdr:sp macro="" textlink="">
      <xdr:nvSpPr>
        <xdr:cNvPr id="258" name="円/楕円 257"/>
        <xdr:cNvSpPr/>
      </xdr:nvSpPr>
      <xdr:spPr>
        <a:xfrm>
          <a:off x="3746500" y="1648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114434</xdr:rowOff>
    </xdr:from>
    <xdr:ext cx="534377" cy="259045"/>
    <xdr:sp macro="" textlink="">
      <xdr:nvSpPr>
        <xdr:cNvPr id="259" name="テキスト ボックス 258"/>
        <xdr:cNvSpPr txBox="1"/>
      </xdr:nvSpPr>
      <xdr:spPr>
        <a:xfrm>
          <a:off x="3530111" y="1657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123957</xdr:rowOff>
    </xdr:from>
    <xdr:to>
      <xdr:col>4</xdr:col>
      <xdr:colOff>206375</xdr:colOff>
      <xdr:row>98</xdr:row>
      <xdr:rowOff>54107</xdr:rowOff>
    </xdr:to>
    <xdr:sp macro="" textlink="">
      <xdr:nvSpPr>
        <xdr:cNvPr id="260" name="円/楕円 259"/>
        <xdr:cNvSpPr/>
      </xdr:nvSpPr>
      <xdr:spPr>
        <a:xfrm>
          <a:off x="2857500" y="167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45234</xdr:rowOff>
    </xdr:from>
    <xdr:ext cx="534377" cy="259045"/>
    <xdr:sp macro="" textlink="">
      <xdr:nvSpPr>
        <xdr:cNvPr id="261" name="テキスト ボックス 260"/>
        <xdr:cNvSpPr txBox="1"/>
      </xdr:nvSpPr>
      <xdr:spPr>
        <a:xfrm>
          <a:off x="2641111" y="168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170069</xdr:rowOff>
    </xdr:from>
    <xdr:to>
      <xdr:col>3</xdr:col>
      <xdr:colOff>3175</xdr:colOff>
      <xdr:row>98</xdr:row>
      <xdr:rowOff>100219</xdr:rowOff>
    </xdr:to>
    <xdr:sp macro="" textlink="">
      <xdr:nvSpPr>
        <xdr:cNvPr id="262" name="円/楕円 261"/>
        <xdr:cNvSpPr/>
      </xdr:nvSpPr>
      <xdr:spPr>
        <a:xfrm>
          <a:off x="1968500" y="1680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91346</xdr:rowOff>
    </xdr:from>
    <xdr:ext cx="534377" cy="259045"/>
    <xdr:sp macro="" textlink="">
      <xdr:nvSpPr>
        <xdr:cNvPr id="263" name="テキスト ボックス 262"/>
        <xdr:cNvSpPr txBox="1"/>
      </xdr:nvSpPr>
      <xdr:spPr>
        <a:xfrm>
          <a:off x="1752111" y="168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166918</xdr:rowOff>
    </xdr:from>
    <xdr:to>
      <xdr:col>1</xdr:col>
      <xdr:colOff>485775</xdr:colOff>
      <xdr:row>98</xdr:row>
      <xdr:rowOff>97068</xdr:rowOff>
    </xdr:to>
    <xdr:sp macro="" textlink="">
      <xdr:nvSpPr>
        <xdr:cNvPr id="264" name="円/楕円 263"/>
        <xdr:cNvSpPr/>
      </xdr:nvSpPr>
      <xdr:spPr>
        <a:xfrm>
          <a:off x="1079500" y="167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88195</xdr:rowOff>
    </xdr:from>
    <xdr:ext cx="534377" cy="259045"/>
    <xdr:sp macro="" textlink="">
      <xdr:nvSpPr>
        <xdr:cNvPr id="265" name="テキスト ボックス 264"/>
        <xdr:cNvSpPr txBox="1"/>
      </xdr:nvSpPr>
      <xdr:spPr>
        <a:xfrm>
          <a:off x="863111" y="168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9" name="直線コネクタ 288"/>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90"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91" name="直線コネクタ 290"/>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2"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3" name="直線コネクタ 292"/>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25328</xdr:rowOff>
    </xdr:from>
    <xdr:to>
      <xdr:col>15</xdr:col>
      <xdr:colOff>180975</xdr:colOff>
      <xdr:row>38</xdr:row>
      <xdr:rowOff>29149</xdr:rowOff>
    </xdr:to>
    <xdr:cxnSp macro="">
      <xdr:nvCxnSpPr>
        <xdr:cNvPr id="294" name="直線コネクタ 293"/>
        <xdr:cNvCxnSpPr/>
      </xdr:nvCxnSpPr>
      <xdr:spPr>
        <a:xfrm>
          <a:off x="9639300" y="6540428"/>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5"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6" name="フローチャート : 判断 295"/>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154441</xdr:rowOff>
    </xdr:from>
    <xdr:to>
      <xdr:col>14</xdr:col>
      <xdr:colOff>28575</xdr:colOff>
      <xdr:row>38</xdr:row>
      <xdr:rowOff>25328</xdr:rowOff>
    </xdr:to>
    <xdr:cxnSp macro="">
      <xdr:nvCxnSpPr>
        <xdr:cNvPr id="297" name="直線コネクタ 296"/>
        <xdr:cNvCxnSpPr/>
      </xdr:nvCxnSpPr>
      <xdr:spPr>
        <a:xfrm>
          <a:off x="8750300" y="6498091"/>
          <a:ext cx="8890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8" name="フローチャート : 判断 297"/>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9" name="テキスト ボックス 298"/>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154441</xdr:rowOff>
    </xdr:from>
    <xdr:to>
      <xdr:col>12</xdr:col>
      <xdr:colOff>511175</xdr:colOff>
      <xdr:row>38</xdr:row>
      <xdr:rowOff>1435</xdr:rowOff>
    </xdr:to>
    <xdr:cxnSp macro="">
      <xdr:nvCxnSpPr>
        <xdr:cNvPr id="300" name="直線コネクタ 299"/>
        <xdr:cNvCxnSpPr/>
      </xdr:nvCxnSpPr>
      <xdr:spPr>
        <a:xfrm flipV="1">
          <a:off x="7861300" y="6498091"/>
          <a:ext cx="889000" cy="1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301" name="フローチャート : 判断 300"/>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2" name="テキスト ボックス 301"/>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166843</xdr:rowOff>
    </xdr:from>
    <xdr:to>
      <xdr:col>11</xdr:col>
      <xdr:colOff>307975</xdr:colOff>
      <xdr:row>38</xdr:row>
      <xdr:rowOff>1435</xdr:rowOff>
    </xdr:to>
    <xdr:cxnSp macro="">
      <xdr:nvCxnSpPr>
        <xdr:cNvPr id="303" name="直線コネクタ 302"/>
        <xdr:cNvCxnSpPr/>
      </xdr:nvCxnSpPr>
      <xdr:spPr>
        <a:xfrm>
          <a:off x="6972300" y="6510493"/>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4" name="フローチャート : 判断 303"/>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5" name="テキスト ボックス 304"/>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6" name="フローチャート : 判断 305"/>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7" name="テキスト ボックス 306"/>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149799</xdr:rowOff>
    </xdr:from>
    <xdr:to>
      <xdr:col>15</xdr:col>
      <xdr:colOff>231775</xdr:colOff>
      <xdr:row>38</xdr:row>
      <xdr:rowOff>79949</xdr:rowOff>
    </xdr:to>
    <xdr:sp macro="" textlink="">
      <xdr:nvSpPr>
        <xdr:cNvPr id="313" name="円/楕円 312"/>
        <xdr:cNvSpPr/>
      </xdr:nvSpPr>
      <xdr:spPr>
        <a:xfrm>
          <a:off x="10426700" y="64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64726</xdr:rowOff>
    </xdr:from>
    <xdr:ext cx="534377" cy="259045"/>
    <xdr:sp macro="" textlink="">
      <xdr:nvSpPr>
        <xdr:cNvPr id="314" name="補助費等該当値テキスト"/>
        <xdr:cNvSpPr txBox="1"/>
      </xdr:nvSpPr>
      <xdr:spPr>
        <a:xfrm>
          <a:off x="10528300" y="640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49,016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145978</xdr:rowOff>
    </xdr:from>
    <xdr:to>
      <xdr:col>14</xdr:col>
      <xdr:colOff>79375</xdr:colOff>
      <xdr:row>38</xdr:row>
      <xdr:rowOff>76127</xdr:rowOff>
    </xdr:to>
    <xdr:sp macro="" textlink="">
      <xdr:nvSpPr>
        <xdr:cNvPr id="315" name="円/楕円 314"/>
        <xdr:cNvSpPr/>
      </xdr:nvSpPr>
      <xdr:spPr>
        <a:xfrm>
          <a:off x="9588500" y="6489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67255</xdr:rowOff>
    </xdr:from>
    <xdr:ext cx="534377" cy="259045"/>
    <xdr:sp macro="" textlink="">
      <xdr:nvSpPr>
        <xdr:cNvPr id="316" name="テキスト ボックス 315"/>
        <xdr:cNvSpPr txBox="1"/>
      </xdr:nvSpPr>
      <xdr:spPr>
        <a:xfrm>
          <a:off x="9372111" y="65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103641</xdr:rowOff>
    </xdr:from>
    <xdr:to>
      <xdr:col>12</xdr:col>
      <xdr:colOff>561975</xdr:colOff>
      <xdr:row>38</xdr:row>
      <xdr:rowOff>33791</xdr:rowOff>
    </xdr:to>
    <xdr:sp macro="" textlink="">
      <xdr:nvSpPr>
        <xdr:cNvPr id="317" name="円/楕円 316"/>
        <xdr:cNvSpPr/>
      </xdr:nvSpPr>
      <xdr:spPr>
        <a:xfrm>
          <a:off x="8699500" y="64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24918</xdr:rowOff>
    </xdr:from>
    <xdr:ext cx="534377" cy="259045"/>
    <xdr:sp macro="" textlink="">
      <xdr:nvSpPr>
        <xdr:cNvPr id="318" name="テキスト ボックス 317"/>
        <xdr:cNvSpPr txBox="1"/>
      </xdr:nvSpPr>
      <xdr:spPr>
        <a:xfrm>
          <a:off x="8483111" y="65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122085</xdr:rowOff>
    </xdr:from>
    <xdr:to>
      <xdr:col>11</xdr:col>
      <xdr:colOff>358775</xdr:colOff>
      <xdr:row>38</xdr:row>
      <xdr:rowOff>52236</xdr:rowOff>
    </xdr:to>
    <xdr:sp macro="" textlink="">
      <xdr:nvSpPr>
        <xdr:cNvPr id="319" name="円/楕円 318"/>
        <xdr:cNvSpPr/>
      </xdr:nvSpPr>
      <xdr:spPr>
        <a:xfrm>
          <a:off x="7810500" y="6465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43362</xdr:rowOff>
    </xdr:from>
    <xdr:ext cx="534377" cy="259045"/>
    <xdr:sp macro="" textlink="">
      <xdr:nvSpPr>
        <xdr:cNvPr id="320" name="テキスト ボックス 319"/>
        <xdr:cNvSpPr txBox="1"/>
      </xdr:nvSpPr>
      <xdr:spPr>
        <a:xfrm>
          <a:off x="7594111" y="65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116043</xdr:rowOff>
    </xdr:from>
    <xdr:to>
      <xdr:col>10</xdr:col>
      <xdr:colOff>155575</xdr:colOff>
      <xdr:row>38</xdr:row>
      <xdr:rowOff>46193</xdr:rowOff>
    </xdr:to>
    <xdr:sp macro="" textlink="">
      <xdr:nvSpPr>
        <xdr:cNvPr id="321" name="円/楕円 320"/>
        <xdr:cNvSpPr/>
      </xdr:nvSpPr>
      <xdr:spPr>
        <a:xfrm>
          <a:off x="6921500" y="645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37320</xdr:rowOff>
    </xdr:from>
    <xdr:ext cx="534377" cy="259045"/>
    <xdr:sp macro="" textlink="">
      <xdr:nvSpPr>
        <xdr:cNvPr id="322" name="テキスト ボックス 321"/>
        <xdr:cNvSpPr txBox="1"/>
      </xdr:nvSpPr>
      <xdr:spPr>
        <a:xfrm>
          <a:off x="6705111" y="655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8" name="直線コネクタ 347"/>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9"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50" name="直線コネクタ 349"/>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51"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2" name="直線コネクタ 351"/>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70796</xdr:rowOff>
    </xdr:from>
    <xdr:to>
      <xdr:col>15</xdr:col>
      <xdr:colOff>180975</xdr:colOff>
      <xdr:row>59</xdr:row>
      <xdr:rowOff>32558</xdr:rowOff>
    </xdr:to>
    <xdr:cxnSp macro="">
      <xdr:nvCxnSpPr>
        <xdr:cNvPr id="353" name="直線コネクタ 352"/>
        <xdr:cNvCxnSpPr/>
      </xdr:nvCxnSpPr>
      <xdr:spPr>
        <a:xfrm flipV="1">
          <a:off x="9639300" y="10014896"/>
          <a:ext cx="838200" cy="13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4"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5" name="フローチャート : 判断 354"/>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120854</xdr:rowOff>
    </xdr:from>
    <xdr:to>
      <xdr:col>14</xdr:col>
      <xdr:colOff>28575</xdr:colOff>
      <xdr:row>59</xdr:row>
      <xdr:rowOff>32558</xdr:rowOff>
    </xdr:to>
    <xdr:cxnSp macro="">
      <xdr:nvCxnSpPr>
        <xdr:cNvPr id="356" name="直線コネクタ 355"/>
        <xdr:cNvCxnSpPr/>
      </xdr:nvCxnSpPr>
      <xdr:spPr>
        <a:xfrm>
          <a:off x="8750300" y="9893504"/>
          <a:ext cx="889000" cy="25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7" name="フローチャート : 判断 356"/>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8" name="テキスト ボックス 357"/>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112372</xdr:rowOff>
    </xdr:from>
    <xdr:to>
      <xdr:col>12</xdr:col>
      <xdr:colOff>511175</xdr:colOff>
      <xdr:row>57</xdr:row>
      <xdr:rowOff>120854</xdr:rowOff>
    </xdr:to>
    <xdr:cxnSp macro="">
      <xdr:nvCxnSpPr>
        <xdr:cNvPr id="359" name="直線コネクタ 358"/>
        <xdr:cNvCxnSpPr/>
      </xdr:nvCxnSpPr>
      <xdr:spPr>
        <a:xfrm>
          <a:off x="7861300" y="9542122"/>
          <a:ext cx="889000" cy="35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60" name="フローチャート : 判断 359"/>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61" name="テキスト ボックス 360"/>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112372</xdr:rowOff>
    </xdr:from>
    <xdr:to>
      <xdr:col>11</xdr:col>
      <xdr:colOff>307975</xdr:colOff>
      <xdr:row>57</xdr:row>
      <xdr:rowOff>166218</xdr:rowOff>
    </xdr:to>
    <xdr:cxnSp macro="">
      <xdr:nvCxnSpPr>
        <xdr:cNvPr id="362" name="直線コネクタ 361"/>
        <xdr:cNvCxnSpPr/>
      </xdr:nvCxnSpPr>
      <xdr:spPr>
        <a:xfrm flipV="1">
          <a:off x="6972300" y="9542122"/>
          <a:ext cx="889000" cy="39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3" name="フローチャート : 判断 362"/>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4" name="テキスト ボックス 363"/>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5" name="フローチャート : 判断 364"/>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6" name="テキスト ボックス 365"/>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19996</xdr:rowOff>
    </xdr:from>
    <xdr:to>
      <xdr:col>15</xdr:col>
      <xdr:colOff>231775</xdr:colOff>
      <xdr:row>58</xdr:row>
      <xdr:rowOff>121596</xdr:rowOff>
    </xdr:to>
    <xdr:sp macro="" textlink="">
      <xdr:nvSpPr>
        <xdr:cNvPr id="372" name="円/楕円 371"/>
        <xdr:cNvSpPr/>
      </xdr:nvSpPr>
      <xdr:spPr>
        <a:xfrm>
          <a:off x="10426700" y="99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169873</xdr:rowOff>
    </xdr:from>
    <xdr:ext cx="534377" cy="259045"/>
    <xdr:sp macro="" textlink="">
      <xdr:nvSpPr>
        <xdr:cNvPr id="373" name="普通建設事業費該当値テキスト"/>
        <xdr:cNvSpPr txBox="1"/>
      </xdr:nvSpPr>
      <xdr:spPr>
        <a:xfrm>
          <a:off x="10528300" y="99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61,099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153208</xdr:rowOff>
    </xdr:from>
    <xdr:to>
      <xdr:col>14</xdr:col>
      <xdr:colOff>79375</xdr:colOff>
      <xdr:row>59</xdr:row>
      <xdr:rowOff>83358</xdr:rowOff>
    </xdr:to>
    <xdr:sp macro="" textlink="">
      <xdr:nvSpPr>
        <xdr:cNvPr id="374" name="円/楕円 373"/>
        <xdr:cNvSpPr/>
      </xdr:nvSpPr>
      <xdr:spPr>
        <a:xfrm>
          <a:off x="9588500" y="100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74485</xdr:rowOff>
    </xdr:from>
    <xdr:ext cx="534377" cy="259045"/>
    <xdr:sp macro="" textlink="">
      <xdr:nvSpPr>
        <xdr:cNvPr id="375" name="テキスト ボックス 374"/>
        <xdr:cNvSpPr txBox="1"/>
      </xdr:nvSpPr>
      <xdr:spPr>
        <a:xfrm>
          <a:off x="9372111" y="101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70054</xdr:rowOff>
    </xdr:from>
    <xdr:to>
      <xdr:col>12</xdr:col>
      <xdr:colOff>561975</xdr:colOff>
      <xdr:row>58</xdr:row>
      <xdr:rowOff>204</xdr:rowOff>
    </xdr:to>
    <xdr:sp macro="" textlink="">
      <xdr:nvSpPr>
        <xdr:cNvPr id="376" name="円/楕円 375"/>
        <xdr:cNvSpPr/>
      </xdr:nvSpPr>
      <xdr:spPr>
        <a:xfrm>
          <a:off x="8699500" y="984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162781</xdr:rowOff>
    </xdr:from>
    <xdr:ext cx="534377" cy="259045"/>
    <xdr:sp macro="" textlink="">
      <xdr:nvSpPr>
        <xdr:cNvPr id="377" name="テキスト ボックス 376"/>
        <xdr:cNvSpPr txBox="1"/>
      </xdr:nvSpPr>
      <xdr:spPr>
        <a:xfrm>
          <a:off x="8483111" y="993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61572</xdr:rowOff>
    </xdr:from>
    <xdr:to>
      <xdr:col>11</xdr:col>
      <xdr:colOff>358775</xdr:colOff>
      <xdr:row>55</xdr:row>
      <xdr:rowOff>163172</xdr:rowOff>
    </xdr:to>
    <xdr:sp macro="" textlink="">
      <xdr:nvSpPr>
        <xdr:cNvPr id="378" name="円/楕円 377"/>
        <xdr:cNvSpPr/>
      </xdr:nvSpPr>
      <xdr:spPr>
        <a:xfrm>
          <a:off x="7810500" y="94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8249</xdr:rowOff>
    </xdr:from>
    <xdr:ext cx="599010" cy="259045"/>
    <xdr:sp macro="" textlink="">
      <xdr:nvSpPr>
        <xdr:cNvPr id="379" name="テキスト ボックス 378"/>
        <xdr:cNvSpPr txBox="1"/>
      </xdr:nvSpPr>
      <xdr:spPr>
        <a:xfrm>
          <a:off x="7561794" y="926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205,868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115418</xdr:rowOff>
    </xdr:from>
    <xdr:to>
      <xdr:col>10</xdr:col>
      <xdr:colOff>155575</xdr:colOff>
      <xdr:row>58</xdr:row>
      <xdr:rowOff>45568</xdr:rowOff>
    </xdr:to>
    <xdr:sp macro="" textlink="">
      <xdr:nvSpPr>
        <xdr:cNvPr id="380" name="円/楕円 379"/>
        <xdr:cNvSpPr/>
      </xdr:nvSpPr>
      <xdr:spPr>
        <a:xfrm>
          <a:off x="6921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36695</xdr:rowOff>
    </xdr:from>
    <xdr:ext cx="534377" cy="259045"/>
    <xdr:sp macro="" textlink="">
      <xdr:nvSpPr>
        <xdr:cNvPr id="381" name="テキスト ボックス 380"/>
        <xdr:cNvSpPr txBox="1"/>
      </xdr:nvSpPr>
      <xdr:spPr>
        <a:xfrm>
          <a:off x="6705111" y="99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3" name="直線コネクタ 402"/>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5" name="直線コネクタ 40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6"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7" name="直線コネクタ 406"/>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107398</xdr:rowOff>
    </xdr:from>
    <xdr:to>
      <xdr:col>15</xdr:col>
      <xdr:colOff>180975</xdr:colOff>
      <xdr:row>78</xdr:row>
      <xdr:rowOff>114207</xdr:rowOff>
    </xdr:to>
    <xdr:cxnSp macro="">
      <xdr:nvCxnSpPr>
        <xdr:cNvPr id="408" name="直線コネクタ 407"/>
        <xdr:cNvCxnSpPr/>
      </xdr:nvCxnSpPr>
      <xdr:spPr>
        <a:xfrm flipV="1">
          <a:off x="9639300" y="13480498"/>
          <a:ext cx="8382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9"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10" name="フローチャート : 判断 409"/>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114207</xdr:rowOff>
    </xdr:from>
    <xdr:to>
      <xdr:col>14</xdr:col>
      <xdr:colOff>28575</xdr:colOff>
      <xdr:row>78</xdr:row>
      <xdr:rowOff>129147</xdr:rowOff>
    </xdr:to>
    <xdr:cxnSp macro="">
      <xdr:nvCxnSpPr>
        <xdr:cNvPr id="411" name="直線コネクタ 410"/>
        <xdr:cNvCxnSpPr/>
      </xdr:nvCxnSpPr>
      <xdr:spPr>
        <a:xfrm flipV="1">
          <a:off x="8750300" y="13487307"/>
          <a:ext cx="8890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2" name="フローチャート : 判断 411"/>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3" name="テキスト ボックス 412"/>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4" name="フローチャート : 判断 413"/>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5" name="テキスト ボックス 414"/>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56598</xdr:rowOff>
    </xdr:from>
    <xdr:to>
      <xdr:col>15</xdr:col>
      <xdr:colOff>231775</xdr:colOff>
      <xdr:row>78</xdr:row>
      <xdr:rowOff>158198</xdr:rowOff>
    </xdr:to>
    <xdr:sp macro="" textlink="">
      <xdr:nvSpPr>
        <xdr:cNvPr id="421" name="円/楕円 420"/>
        <xdr:cNvSpPr/>
      </xdr:nvSpPr>
      <xdr:spPr>
        <a:xfrm>
          <a:off x="10426700" y="134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142975</xdr:rowOff>
    </xdr:from>
    <xdr:ext cx="469744" cy="259045"/>
    <xdr:sp macro="" textlink="">
      <xdr:nvSpPr>
        <xdr:cNvPr id="422" name="普通建設事業費 （ うち新規整備　）該当値テキスト"/>
        <xdr:cNvSpPr txBox="1"/>
      </xdr:nvSpPr>
      <xdr:spPr>
        <a:xfrm>
          <a:off x="10528300" y="1334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63407</xdr:rowOff>
    </xdr:from>
    <xdr:to>
      <xdr:col>14</xdr:col>
      <xdr:colOff>79375</xdr:colOff>
      <xdr:row>78</xdr:row>
      <xdr:rowOff>165007</xdr:rowOff>
    </xdr:to>
    <xdr:sp macro="" textlink="">
      <xdr:nvSpPr>
        <xdr:cNvPr id="423" name="円/楕円 422"/>
        <xdr:cNvSpPr/>
      </xdr:nvSpPr>
      <xdr:spPr>
        <a:xfrm>
          <a:off x="9588500" y="134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156134</xdr:rowOff>
    </xdr:from>
    <xdr:ext cx="469744" cy="259045"/>
    <xdr:sp macro="" textlink="">
      <xdr:nvSpPr>
        <xdr:cNvPr id="424" name="テキスト ボックス 423"/>
        <xdr:cNvSpPr txBox="1"/>
      </xdr:nvSpPr>
      <xdr:spPr>
        <a:xfrm>
          <a:off x="9404427" y="135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78347</xdr:rowOff>
    </xdr:from>
    <xdr:to>
      <xdr:col>12</xdr:col>
      <xdr:colOff>561975</xdr:colOff>
      <xdr:row>79</xdr:row>
      <xdr:rowOff>8497</xdr:rowOff>
    </xdr:to>
    <xdr:sp macro="" textlink="">
      <xdr:nvSpPr>
        <xdr:cNvPr id="425" name="円/楕円 424"/>
        <xdr:cNvSpPr/>
      </xdr:nvSpPr>
      <xdr:spPr>
        <a:xfrm>
          <a:off x="8699500" y="134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171074</xdr:rowOff>
    </xdr:from>
    <xdr:ext cx="469744" cy="259045"/>
    <xdr:sp macro="" textlink="">
      <xdr:nvSpPr>
        <xdr:cNvPr id="426" name="テキスト ボックス 425"/>
        <xdr:cNvSpPr txBox="1"/>
      </xdr:nvSpPr>
      <xdr:spPr>
        <a:xfrm>
          <a:off x="8515427" y="1354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8" name="直線コネクタ 447"/>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51"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2" name="直線コネクタ 451"/>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168756</xdr:rowOff>
    </xdr:from>
    <xdr:to>
      <xdr:col>15</xdr:col>
      <xdr:colOff>180975</xdr:colOff>
      <xdr:row>98</xdr:row>
      <xdr:rowOff>78307</xdr:rowOff>
    </xdr:to>
    <xdr:cxnSp macro="">
      <xdr:nvCxnSpPr>
        <xdr:cNvPr id="453" name="直線コネクタ 452"/>
        <xdr:cNvCxnSpPr/>
      </xdr:nvCxnSpPr>
      <xdr:spPr>
        <a:xfrm flipV="1">
          <a:off x="9639300" y="16799406"/>
          <a:ext cx="8382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4"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5" name="フローチャート : 判断 454"/>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48800</xdr:rowOff>
    </xdr:from>
    <xdr:to>
      <xdr:col>14</xdr:col>
      <xdr:colOff>28575</xdr:colOff>
      <xdr:row>98</xdr:row>
      <xdr:rowOff>78307</xdr:rowOff>
    </xdr:to>
    <xdr:cxnSp macro="">
      <xdr:nvCxnSpPr>
        <xdr:cNvPr id="456" name="直線コネクタ 455"/>
        <xdr:cNvCxnSpPr/>
      </xdr:nvCxnSpPr>
      <xdr:spPr>
        <a:xfrm>
          <a:off x="8750300" y="16508000"/>
          <a:ext cx="889000" cy="37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7" name="フローチャート : 判断 456"/>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8" name="テキスト ボックス 457"/>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60" name="テキスト ボックス 459"/>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117956</xdr:rowOff>
    </xdr:from>
    <xdr:to>
      <xdr:col>15</xdr:col>
      <xdr:colOff>231775</xdr:colOff>
      <xdr:row>98</xdr:row>
      <xdr:rowOff>48106</xdr:rowOff>
    </xdr:to>
    <xdr:sp macro="" textlink="">
      <xdr:nvSpPr>
        <xdr:cNvPr id="466" name="円/楕円 465"/>
        <xdr:cNvSpPr/>
      </xdr:nvSpPr>
      <xdr:spPr>
        <a:xfrm>
          <a:off x="10426700" y="1674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96383</xdr:rowOff>
    </xdr:from>
    <xdr:ext cx="534377" cy="259045"/>
    <xdr:sp macro="" textlink="">
      <xdr:nvSpPr>
        <xdr:cNvPr id="467" name="普通建設事業費 （ うち更新整備　）該当値テキスト"/>
        <xdr:cNvSpPr txBox="1"/>
      </xdr:nvSpPr>
      <xdr:spPr>
        <a:xfrm>
          <a:off x="10528300" y="1672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27507</xdr:rowOff>
    </xdr:from>
    <xdr:to>
      <xdr:col>14</xdr:col>
      <xdr:colOff>79375</xdr:colOff>
      <xdr:row>98</xdr:row>
      <xdr:rowOff>129107</xdr:rowOff>
    </xdr:to>
    <xdr:sp macro="" textlink="">
      <xdr:nvSpPr>
        <xdr:cNvPr id="468" name="円/楕円 467"/>
        <xdr:cNvSpPr/>
      </xdr:nvSpPr>
      <xdr:spPr>
        <a:xfrm>
          <a:off x="9588500" y="1682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120234</xdr:rowOff>
    </xdr:from>
    <xdr:ext cx="534377" cy="259045"/>
    <xdr:sp macro="" textlink="">
      <xdr:nvSpPr>
        <xdr:cNvPr id="469" name="テキスト ボックス 468"/>
        <xdr:cNvSpPr txBox="1"/>
      </xdr:nvSpPr>
      <xdr:spPr>
        <a:xfrm>
          <a:off x="9372111" y="1692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169450</xdr:rowOff>
    </xdr:from>
    <xdr:to>
      <xdr:col>12</xdr:col>
      <xdr:colOff>561975</xdr:colOff>
      <xdr:row>96</xdr:row>
      <xdr:rowOff>99600</xdr:rowOff>
    </xdr:to>
    <xdr:sp macro="" textlink="">
      <xdr:nvSpPr>
        <xdr:cNvPr id="470" name="円/楕円 469"/>
        <xdr:cNvSpPr/>
      </xdr:nvSpPr>
      <xdr:spPr>
        <a:xfrm>
          <a:off x="8699500" y="164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116127</xdr:rowOff>
    </xdr:from>
    <xdr:ext cx="534377" cy="259045"/>
    <xdr:sp macro="" textlink="">
      <xdr:nvSpPr>
        <xdr:cNvPr id="471" name="テキスト ボックス 470"/>
        <xdr:cNvSpPr txBox="1"/>
      </xdr:nvSpPr>
      <xdr:spPr>
        <a:xfrm>
          <a:off x="8483111" y="162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5" name="直線コネクタ 494"/>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8"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9" name="直線コネクタ 498"/>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501"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2" name="フローチャート : 判断 501"/>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4" name="フローチャート : 判断 503"/>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5" name="テキスト ボックス 504"/>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7" name="フローチャート : 判断 506"/>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8" name="テキスト ボックス 507"/>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10" name="フローチャート : 判断 509"/>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11" name="テキスト ボックス 510"/>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2" name="フローチャート : 判断 511"/>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3" name="テキスト ボックス 512"/>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9" name="円/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0"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3" name="円/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4" name="テキスト ボックス 523"/>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5" name="円/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6" name="テキスト ボックス 525"/>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7" name="円/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8" name="テキスト ボックス 527"/>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8" name="直線コネクタ 58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9" name="テキスト ボックス 58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7" name="直線コネクタ 596"/>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8"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9" name="直線コネクタ 598"/>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600"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601" name="直線コネクタ 600"/>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100095</xdr:rowOff>
    </xdr:from>
    <xdr:to>
      <xdr:col>23</xdr:col>
      <xdr:colOff>517525</xdr:colOff>
      <xdr:row>76</xdr:row>
      <xdr:rowOff>100650</xdr:rowOff>
    </xdr:to>
    <xdr:cxnSp macro="">
      <xdr:nvCxnSpPr>
        <xdr:cNvPr id="602" name="直線コネクタ 601"/>
        <xdr:cNvCxnSpPr/>
      </xdr:nvCxnSpPr>
      <xdr:spPr>
        <a:xfrm flipV="1">
          <a:off x="15481300" y="13130295"/>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3"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4" name="フローチャート : 判断 603"/>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100650</xdr:rowOff>
    </xdr:from>
    <xdr:to>
      <xdr:col>22</xdr:col>
      <xdr:colOff>365125</xdr:colOff>
      <xdr:row>76</xdr:row>
      <xdr:rowOff>118126</xdr:rowOff>
    </xdr:to>
    <xdr:cxnSp macro="">
      <xdr:nvCxnSpPr>
        <xdr:cNvPr id="605" name="直線コネクタ 604"/>
        <xdr:cNvCxnSpPr/>
      </xdr:nvCxnSpPr>
      <xdr:spPr>
        <a:xfrm flipV="1">
          <a:off x="14592300" y="13130850"/>
          <a:ext cx="889000" cy="1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6" name="フローチャート : 判断 605"/>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7" name="テキスト ボックス 606"/>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118126</xdr:rowOff>
    </xdr:from>
    <xdr:to>
      <xdr:col>21</xdr:col>
      <xdr:colOff>161925</xdr:colOff>
      <xdr:row>76</xdr:row>
      <xdr:rowOff>137311</xdr:rowOff>
    </xdr:to>
    <xdr:cxnSp macro="">
      <xdr:nvCxnSpPr>
        <xdr:cNvPr id="608" name="直線コネクタ 607"/>
        <xdr:cNvCxnSpPr/>
      </xdr:nvCxnSpPr>
      <xdr:spPr>
        <a:xfrm flipV="1">
          <a:off x="13703300" y="13148326"/>
          <a:ext cx="8890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9" name="フローチャート : 判断 608"/>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10" name="テキスト ボックス 609"/>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66108</xdr:rowOff>
    </xdr:from>
    <xdr:to>
      <xdr:col>19</xdr:col>
      <xdr:colOff>644525</xdr:colOff>
      <xdr:row>76</xdr:row>
      <xdr:rowOff>137311</xdr:rowOff>
    </xdr:to>
    <xdr:cxnSp macro="">
      <xdr:nvCxnSpPr>
        <xdr:cNvPr id="611" name="直線コネクタ 610"/>
        <xdr:cNvCxnSpPr/>
      </xdr:nvCxnSpPr>
      <xdr:spPr>
        <a:xfrm>
          <a:off x="12814300" y="12924858"/>
          <a:ext cx="889000" cy="2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2" name="フローチャート : 判断 611"/>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3" name="テキスト ボックス 612"/>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4" name="フローチャート : 判断 613"/>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5" name="テキスト ボックス 614"/>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49295</xdr:rowOff>
    </xdr:from>
    <xdr:to>
      <xdr:col>23</xdr:col>
      <xdr:colOff>568325</xdr:colOff>
      <xdr:row>76</xdr:row>
      <xdr:rowOff>150895</xdr:rowOff>
    </xdr:to>
    <xdr:sp macro="" textlink="">
      <xdr:nvSpPr>
        <xdr:cNvPr id="621" name="円/楕円 620"/>
        <xdr:cNvSpPr/>
      </xdr:nvSpPr>
      <xdr:spPr>
        <a:xfrm>
          <a:off x="16268700" y="130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27722</xdr:rowOff>
    </xdr:from>
    <xdr:ext cx="534377" cy="259045"/>
    <xdr:sp macro="" textlink="">
      <xdr:nvSpPr>
        <xdr:cNvPr id="622" name="公債費該当値テキスト"/>
        <xdr:cNvSpPr txBox="1"/>
      </xdr:nvSpPr>
      <xdr:spPr>
        <a:xfrm>
          <a:off x="16370300" y="130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46,930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49850</xdr:rowOff>
    </xdr:from>
    <xdr:to>
      <xdr:col>22</xdr:col>
      <xdr:colOff>415925</xdr:colOff>
      <xdr:row>76</xdr:row>
      <xdr:rowOff>151450</xdr:rowOff>
    </xdr:to>
    <xdr:sp macro="" textlink="">
      <xdr:nvSpPr>
        <xdr:cNvPr id="623" name="円/楕円 622"/>
        <xdr:cNvSpPr/>
      </xdr:nvSpPr>
      <xdr:spPr>
        <a:xfrm>
          <a:off x="15430500" y="130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142577</xdr:rowOff>
    </xdr:from>
    <xdr:ext cx="534377" cy="259045"/>
    <xdr:sp macro="" textlink="">
      <xdr:nvSpPr>
        <xdr:cNvPr id="624" name="テキスト ボックス 623"/>
        <xdr:cNvSpPr txBox="1"/>
      </xdr:nvSpPr>
      <xdr:spPr>
        <a:xfrm>
          <a:off x="15214111" y="131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67326</xdr:rowOff>
    </xdr:from>
    <xdr:to>
      <xdr:col>21</xdr:col>
      <xdr:colOff>212725</xdr:colOff>
      <xdr:row>76</xdr:row>
      <xdr:rowOff>168926</xdr:rowOff>
    </xdr:to>
    <xdr:sp macro="" textlink="">
      <xdr:nvSpPr>
        <xdr:cNvPr id="625" name="円/楕円 624"/>
        <xdr:cNvSpPr/>
      </xdr:nvSpPr>
      <xdr:spPr>
        <a:xfrm>
          <a:off x="14541500" y="130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160053</xdr:rowOff>
    </xdr:from>
    <xdr:ext cx="534377" cy="259045"/>
    <xdr:sp macro="" textlink="">
      <xdr:nvSpPr>
        <xdr:cNvPr id="626" name="テキスト ボックス 625"/>
        <xdr:cNvSpPr txBox="1"/>
      </xdr:nvSpPr>
      <xdr:spPr>
        <a:xfrm>
          <a:off x="14325111" y="1319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86511</xdr:rowOff>
    </xdr:from>
    <xdr:to>
      <xdr:col>20</xdr:col>
      <xdr:colOff>9525</xdr:colOff>
      <xdr:row>77</xdr:row>
      <xdr:rowOff>16661</xdr:rowOff>
    </xdr:to>
    <xdr:sp macro="" textlink="">
      <xdr:nvSpPr>
        <xdr:cNvPr id="627" name="円/楕円 626"/>
        <xdr:cNvSpPr/>
      </xdr:nvSpPr>
      <xdr:spPr>
        <a:xfrm>
          <a:off x="13652500" y="131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7788</xdr:rowOff>
    </xdr:from>
    <xdr:ext cx="534377" cy="259045"/>
    <xdr:sp macro="" textlink="">
      <xdr:nvSpPr>
        <xdr:cNvPr id="628" name="テキスト ボックス 627"/>
        <xdr:cNvSpPr txBox="1"/>
      </xdr:nvSpPr>
      <xdr:spPr>
        <a:xfrm>
          <a:off x="13436111" y="1320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15308</xdr:rowOff>
    </xdr:from>
    <xdr:to>
      <xdr:col>18</xdr:col>
      <xdr:colOff>492125</xdr:colOff>
      <xdr:row>75</xdr:row>
      <xdr:rowOff>116908</xdr:rowOff>
    </xdr:to>
    <xdr:sp macro="" textlink="">
      <xdr:nvSpPr>
        <xdr:cNvPr id="629" name="円/楕円 628"/>
        <xdr:cNvSpPr/>
      </xdr:nvSpPr>
      <xdr:spPr>
        <a:xfrm>
          <a:off x="12763500" y="128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133435</xdr:rowOff>
    </xdr:from>
    <xdr:ext cx="534377" cy="259045"/>
    <xdr:sp macro="" textlink="">
      <xdr:nvSpPr>
        <xdr:cNvPr id="630" name="テキスト ボックス 629"/>
        <xdr:cNvSpPr txBox="1"/>
      </xdr:nvSpPr>
      <xdr:spPr>
        <a:xfrm>
          <a:off x="12547111" y="126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2" name="直線コネクタ 651"/>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3"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4" name="直線コネクタ 653"/>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5"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6" name="直線コネクタ 655"/>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91655</xdr:rowOff>
    </xdr:from>
    <xdr:to>
      <xdr:col>23</xdr:col>
      <xdr:colOff>517525</xdr:colOff>
      <xdr:row>98</xdr:row>
      <xdr:rowOff>112733</xdr:rowOff>
    </xdr:to>
    <xdr:cxnSp macro="">
      <xdr:nvCxnSpPr>
        <xdr:cNvPr id="657" name="直線コネクタ 656"/>
        <xdr:cNvCxnSpPr/>
      </xdr:nvCxnSpPr>
      <xdr:spPr>
        <a:xfrm>
          <a:off x="15481300" y="16722305"/>
          <a:ext cx="838200" cy="1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8"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9" name="フローチャート : 判断 658"/>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91655</xdr:rowOff>
    </xdr:from>
    <xdr:to>
      <xdr:col>22</xdr:col>
      <xdr:colOff>365125</xdr:colOff>
      <xdr:row>98</xdr:row>
      <xdr:rowOff>84434</xdr:rowOff>
    </xdr:to>
    <xdr:cxnSp macro="">
      <xdr:nvCxnSpPr>
        <xdr:cNvPr id="660" name="直線コネクタ 659"/>
        <xdr:cNvCxnSpPr/>
      </xdr:nvCxnSpPr>
      <xdr:spPr>
        <a:xfrm flipV="1">
          <a:off x="14592300" y="16722305"/>
          <a:ext cx="889000" cy="16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61" name="フローチャート : 判断 660"/>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2" name="テキスト ボックス 661"/>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60443</xdr:rowOff>
    </xdr:from>
    <xdr:to>
      <xdr:col>21</xdr:col>
      <xdr:colOff>161925</xdr:colOff>
      <xdr:row>98</xdr:row>
      <xdr:rowOff>84434</xdr:rowOff>
    </xdr:to>
    <xdr:cxnSp macro="">
      <xdr:nvCxnSpPr>
        <xdr:cNvPr id="663" name="直線コネクタ 662"/>
        <xdr:cNvCxnSpPr/>
      </xdr:nvCxnSpPr>
      <xdr:spPr>
        <a:xfrm>
          <a:off x="13703300" y="16691093"/>
          <a:ext cx="889000" cy="1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4" name="フローチャート : 判断 663"/>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5" name="テキスト ボックス 664"/>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60443</xdr:rowOff>
    </xdr:from>
    <xdr:to>
      <xdr:col>19</xdr:col>
      <xdr:colOff>644525</xdr:colOff>
      <xdr:row>98</xdr:row>
      <xdr:rowOff>69090</xdr:rowOff>
    </xdr:to>
    <xdr:cxnSp macro="">
      <xdr:nvCxnSpPr>
        <xdr:cNvPr id="666" name="直線コネクタ 665"/>
        <xdr:cNvCxnSpPr/>
      </xdr:nvCxnSpPr>
      <xdr:spPr>
        <a:xfrm flipV="1">
          <a:off x="12814300" y="16691093"/>
          <a:ext cx="889000" cy="18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7" name="フローチャート : 判断 666"/>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8" name="テキスト ボックス 667"/>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9" name="フローチャート : 判断 668"/>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70" name="テキスト ボックス 669"/>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61933</xdr:rowOff>
    </xdr:from>
    <xdr:to>
      <xdr:col>23</xdr:col>
      <xdr:colOff>568325</xdr:colOff>
      <xdr:row>98</xdr:row>
      <xdr:rowOff>163533</xdr:rowOff>
    </xdr:to>
    <xdr:sp macro="" textlink="">
      <xdr:nvSpPr>
        <xdr:cNvPr id="676" name="円/楕円 675"/>
        <xdr:cNvSpPr/>
      </xdr:nvSpPr>
      <xdr:spPr>
        <a:xfrm>
          <a:off x="16268700" y="1686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148310</xdr:rowOff>
    </xdr:from>
    <xdr:ext cx="534377" cy="259045"/>
    <xdr:sp macro="" textlink="">
      <xdr:nvSpPr>
        <xdr:cNvPr id="677" name="積立金該当値テキスト"/>
        <xdr:cNvSpPr txBox="1"/>
      </xdr:nvSpPr>
      <xdr:spPr>
        <a:xfrm>
          <a:off x="16370300" y="1677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40855</xdr:rowOff>
    </xdr:from>
    <xdr:to>
      <xdr:col>22</xdr:col>
      <xdr:colOff>415925</xdr:colOff>
      <xdr:row>97</xdr:row>
      <xdr:rowOff>142455</xdr:rowOff>
    </xdr:to>
    <xdr:sp macro="" textlink="">
      <xdr:nvSpPr>
        <xdr:cNvPr id="678" name="円/楕円 677"/>
        <xdr:cNvSpPr/>
      </xdr:nvSpPr>
      <xdr:spPr>
        <a:xfrm>
          <a:off x="15430500" y="16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158982</xdr:rowOff>
    </xdr:from>
    <xdr:ext cx="534377" cy="259045"/>
    <xdr:sp macro="" textlink="">
      <xdr:nvSpPr>
        <xdr:cNvPr id="679" name="テキスト ボックス 678"/>
        <xdr:cNvSpPr txBox="1"/>
      </xdr:nvSpPr>
      <xdr:spPr>
        <a:xfrm>
          <a:off x="15214111" y="164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96,017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33634</xdr:rowOff>
    </xdr:from>
    <xdr:to>
      <xdr:col>21</xdr:col>
      <xdr:colOff>212725</xdr:colOff>
      <xdr:row>98</xdr:row>
      <xdr:rowOff>135234</xdr:rowOff>
    </xdr:to>
    <xdr:sp macro="" textlink="">
      <xdr:nvSpPr>
        <xdr:cNvPr id="680" name="円/楕円 679"/>
        <xdr:cNvSpPr/>
      </xdr:nvSpPr>
      <xdr:spPr>
        <a:xfrm>
          <a:off x="14541500" y="168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126361</xdr:rowOff>
    </xdr:from>
    <xdr:ext cx="534377" cy="259045"/>
    <xdr:sp macro="" textlink="">
      <xdr:nvSpPr>
        <xdr:cNvPr id="681" name="テキスト ボックス 680"/>
        <xdr:cNvSpPr txBox="1"/>
      </xdr:nvSpPr>
      <xdr:spPr>
        <a:xfrm>
          <a:off x="14325111" y="1692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9643</xdr:rowOff>
    </xdr:from>
    <xdr:to>
      <xdr:col>20</xdr:col>
      <xdr:colOff>9525</xdr:colOff>
      <xdr:row>97</xdr:row>
      <xdr:rowOff>111243</xdr:rowOff>
    </xdr:to>
    <xdr:sp macro="" textlink="">
      <xdr:nvSpPr>
        <xdr:cNvPr id="682" name="円/楕円 681"/>
        <xdr:cNvSpPr/>
      </xdr:nvSpPr>
      <xdr:spPr>
        <a:xfrm>
          <a:off x="13652500" y="166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127770</xdr:rowOff>
    </xdr:from>
    <xdr:ext cx="599010" cy="259045"/>
    <xdr:sp macro="" textlink="">
      <xdr:nvSpPr>
        <xdr:cNvPr id="683" name="テキスト ボックス 682"/>
        <xdr:cNvSpPr txBox="1"/>
      </xdr:nvSpPr>
      <xdr:spPr>
        <a:xfrm>
          <a:off x="13403794" y="1641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18290</xdr:rowOff>
    </xdr:from>
    <xdr:to>
      <xdr:col>18</xdr:col>
      <xdr:colOff>492125</xdr:colOff>
      <xdr:row>98</xdr:row>
      <xdr:rowOff>119890</xdr:rowOff>
    </xdr:to>
    <xdr:sp macro="" textlink="">
      <xdr:nvSpPr>
        <xdr:cNvPr id="684" name="円/楕円 683"/>
        <xdr:cNvSpPr/>
      </xdr:nvSpPr>
      <xdr:spPr>
        <a:xfrm>
          <a:off x="12763500" y="168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111017</xdr:rowOff>
    </xdr:from>
    <xdr:ext cx="534377" cy="259045"/>
    <xdr:sp macro="" textlink="">
      <xdr:nvSpPr>
        <xdr:cNvPr id="685" name="テキスト ボックス 684"/>
        <xdr:cNvSpPr txBox="1"/>
      </xdr:nvSpPr>
      <xdr:spPr>
        <a:xfrm>
          <a:off x="12547111" y="1691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9" name="直線コネクタ 708"/>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2"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3" name="直線コネクタ 712"/>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5"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6" name="フローチャート : 判断 715"/>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8" name="フローチャート : 判断 717"/>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9" name="テキスト ボックス 718"/>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21" name="フローチャート : 判断 720"/>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2" name="テキスト ボックス 721"/>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4" name="フローチャート : 判断 723"/>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5" name="テキスト ボックス 724"/>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6" name="フローチャート : 判断 725"/>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7" name="テキスト ボックス 726"/>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6" name="テキスト ボックス 75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6" name="直線コネクタ 765"/>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9"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70" name="直線コネクタ 769"/>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44221</xdr:rowOff>
    </xdr:from>
    <xdr:to>
      <xdr:col>32</xdr:col>
      <xdr:colOff>187325</xdr:colOff>
      <xdr:row>59</xdr:row>
      <xdr:rowOff>44450</xdr:rowOff>
    </xdr:to>
    <xdr:cxnSp macro="">
      <xdr:nvCxnSpPr>
        <xdr:cNvPr id="771" name="直線コネクタ 770"/>
        <xdr:cNvCxnSpPr/>
      </xdr:nvCxnSpPr>
      <xdr:spPr>
        <a:xfrm>
          <a:off x="21323300" y="101597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2"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3" name="フローチャート : 判断 772"/>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44221</xdr:rowOff>
    </xdr:from>
    <xdr:to>
      <xdr:col>31</xdr:col>
      <xdr:colOff>34925</xdr:colOff>
      <xdr:row>59</xdr:row>
      <xdr:rowOff>44450</xdr:rowOff>
    </xdr:to>
    <xdr:cxnSp macro="">
      <xdr:nvCxnSpPr>
        <xdr:cNvPr id="774" name="直線コネクタ 773"/>
        <xdr:cNvCxnSpPr/>
      </xdr:nvCxnSpPr>
      <xdr:spPr>
        <a:xfrm flipV="1">
          <a:off x="20434300" y="10159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5" name="フローチャート : 判断 774"/>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6" name="テキスト ボックス 775"/>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8" name="フローチャート : 判断 777"/>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9" name="テキスト ボックス 778"/>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81" name="フローチャート : 判断 780"/>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2" name="テキスト ボックス 781"/>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3" name="フローチャート : 判断 782"/>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4" name="テキスト ボックス 783"/>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164871</xdr:rowOff>
    </xdr:from>
    <xdr:to>
      <xdr:col>31</xdr:col>
      <xdr:colOff>85725</xdr:colOff>
      <xdr:row>59</xdr:row>
      <xdr:rowOff>95021</xdr:rowOff>
    </xdr:to>
    <xdr:sp macro="" textlink="">
      <xdr:nvSpPr>
        <xdr:cNvPr id="792" name="円/楕円 791"/>
        <xdr:cNvSpPr/>
      </xdr:nvSpPr>
      <xdr:spPr>
        <a:xfrm>
          <a:off x="21272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86148</xdr:rowOff>
    </xdr:from>
    <xdr:ext cx="249299" cy="259045"/>
    <xdr:sp macro="" textlink="">
      <xdr:nvSpPr>
        <xdr:cNvPr id="793" name="テキスト ボックス 792"/>
        <xdr:cNvSpPr txBox="1"/>
      </xdr:nvSpPr>
      <xdr:spPr>
        <a:xfrm>
          <a:off x="21198649"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4" name="直線コネクタ 823"/>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5"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6" name="直線コネクタ 825"/>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7"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8" name="直線コネクタ 827"/>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56274</xdr:rowOff>
    </xdr:from>
    <xdr:to>
      <xdr:col>32</xdr:col>
      <xdr:colOff>187325</xdr:colOff>
      <xdr:row>77</xdr:row>
      <xdr:rowOff>76936</xdr:rowOff>
    </xdr:to>
    <xdr:cxnSp macro="">
      <xdr:nvCxnSpPr>
        <xdr:cNvPr id="829" name="直線コネクタ 828"/>
        <xdr:cNvCxnSpPr/>
      </xdr:nvCxnSpPr>
      <xdr:spPr>
        <a:xfrm>
          <a:off x="21323300" y="13086474"/>
          <a:ext cx="838200" cy="19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30"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31" name="フローチャート : 判断 830"/>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56274</xdr:rowOff>
    </xdr:from>
    <xdr:to>
      <xdr:col>31</xdr:col>
      <xdr:colOff>34925</xdr:colOff>
      <xdr:row>77</xdr:row>
      <xdr:rowOff>106744</xdr:rowOff>
    </xdr:to>
    <xdr:cxnSp macro="">
      <xdr:nvCxnSpPr>
        <xdr:cNvPr id="832" name="直線コネクタ 831"/>
        <xdr:cNvCxnSpPr/>
      </xdr:nvCxnSpPr>
      <xdr:spPr>
        <a:xfrm flipV="1">
          <a:off x="20434300" y="13086474"/>
          <a:ext cx="889000" cy="2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3" name="フローチャート : 判断 832"/>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4" name="テキスト ボックス 833"/>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106744</xdr:rowOff>
    </xdr:from>
    <xdr:to>
      <xdr:col>29</xdr:col>
      <xdr:colOff>517525</xdr:colOff>
      <xdr:row>77</xdr:row>
      <xdr:rowOff>145072</xdr:rowOff>
    </xdr:to>
    <xdr:cxnSp macro="">
      <xdr:nvCxnSpPr>
        <xdr:cNvPr id="835" name="直線コネクタ 834"/>
        <xdr:cNvCxnSpPr/>
      </xdr:nvCxnSpPr>
      <xdr:spPr>
        <a:xfrm flipV="1">
          <a:off x="19545300" y="13308394"/>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6" name="フローチャート : 判断 835"/>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7" name="テキスト ボックス 836"/>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145072</xdr:rowOff>
    </xdr:from>
    <xdr:to>
      <xdr:col>28</xdr:col>
      <xdr:colOff>314325</xdr:colOff>
      <xdr:row>77</xdr:row>
      <xdr:rowOff>169824</xdr:rowOff>
    </xdr:to>
    <xdr:cxnSp macro="">
      <xdr:nvCxnSpPr>
        <xdr:cNvPr id="838" name="直線コネクタ 837"/>
        <xdr:cNvCxnSpPr/>
      </xdr:nvCxnSpPr>
      <xdr:spPr>
        <a:xfrm flipV="1">
          <a:off x="18656300" y="13346722"/>
          <a:ext cx="8890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9" name="フローチャート : 判断 838"/>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40" name="テキスト ボックス 839"/>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41" name="フローチャート : 判断 840"/>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2" name="テキスト ボックス 841"/>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26136</xdr:rowOff>
    </xdr:from>
    <xdr:to>
      <xdr:col>32</xdr:col>
      <xdr:colOff>238125</xdr:colOff>
      <xdr:row>77</xdr:row>
      <xdr:rowOff>127736</xdr:rowOff>
    </xdr:to>
    <xdr:sp macro="" textlink="">
      <xdr:nvSpPr>
        <xdr:cNvPr id="848" name="円/楕円 847"/>
        <xdr:cNvSpPr/>
      </xdr:nvSpPr>
      <xdr:spPr>
        <a:xfrm>
          <a:off x="22110700" y="132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4563</xdr:rowOff>
    </xdr:from>
    <xdr:ext cx="534377" cy="259045"/>
    <xdr:sp macro="" textlink="">
      <xdr:nvSpPr>
        <xdr:cNvPr id="849" name="繰出金該当値テキスト"/>
        <xdr:cNvSpPr txBox="1"/>
      </xdr:nvSpPr>
      <xdr:spPr>
        <a:xfrm>
          <a:off x="22212300" y="132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54,442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5474</xdr:rowOff>
    </xdr:from>
    <xdr:to>
      <xdr:col>31</xdr:col>
      <xdr:colOff>85725</xdr:colOff>
      <xdr:row>76</xdr:row>
      <xdr:rowOff>107074</xdr:rowOff>
    </xdr:to>
    <xdr:sp macro="" textlink="">
      <xdr:nvSpPr>
        <xdr:cNvPr id="850" name="円/楕円 849"/>
        <xdr:cNvSpPr/>
      </xdr:nvSpPr>
      <xdr:spPr>
        <a:xfrm>
          <a:off x="21272500" y="130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98201</xdr:rowOff>
    </xdr:from>
    <xdr:ext cx="534377" cy="259045"/>
    <xdr:sp macro="" textlink="">
      <xdr:nvSpPr>
        <xdr:cNvPr id="851" name="テキスト ボックス 850"/>
        <xdr:cNvSpPr txBox="1"/>
      </xdr:nvSpPr>
      <xdr:spPr>
        <a:xfrm>
          <a:off x="21056111" y="131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55944</xdr:rowOff>
    </xdr:from>
    <xdr:to>
      <xdr:col>29</xdr:col>
      <xdr:colOff>568325</xdr:colOff>
      <xdr:row>77</xdr:row>
      <xdr:rowOff>157544</xdr:rowOff>
    </xdr:to>
    <xdr:sp macro="" textlink="">
      <xdr:nvSpPr>
        <xdr:cNvPr id="852" name="円/楕円 851"/>
        <xdr:cNvSpPr/>
      </xdr:nvSpPr>
      <xdr:spPr>
        <a:xfrm>
          <a:off x="20383500" y="132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148671</xdr:rowOff>
    </xdr:from>
    <xdr:ext cx="534377" cy="259045"/>
    <xdr:sp macro="" textlink="">
      <xdr:nvSpPr>
        <xdr:cNvPr id="853" name="テキスト ボックス 852"/>
        <xdr:cNvSpPr txBox="1"/>
      </xdr:nvSpPr>
      <xdr:spPr>
        <a:xfrm>
          <a:off x="20167111" y="1335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94272</xdr:rowOff>
    </xdr:from>
    <xdr:to>
      <xdr:col>28</xdr:col>
      <xdr:colOff>365125</xdr:colOff>
      <xdr:row>78</xdr:row>
      <xdr:rowOff>24422</xdr:rowOff>
    </xdr:to>
    <xdr:sp macro="" textlink="">
      <xdr:nvSpPr>
        <xdr:cNvPr id="854" name="円/楕円 853"/>
        <xdr:cNvSpPr/>
      </xdr:nvSpPr>
      <xdr:spPr>
        <a:xfrm>
          <a:off x="19494500" y="1329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15549</xdr:rowOff>
    </xdr:from>
    <xdr:ext cx="534377" cy="259045"/>
    <xdr:sp macro="" textlink="">
      <xdr:nvSpPr>
        <xdr:cNvPr id="855" name="テキスト ボックス 854"/>
        <xdr:cNvSpPr txBox="1"/>
      </xdr:nvSpPr>
      <xdr:spPr>
        <a:xfrm>
          <a:off x="19278111" y="1338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119024</xdr:rowOff>
    </xdr:from>
    <xdr:to>
      <xdr:col>27</xdr:col>
      <xdr:colOff>161925</xdr:colOff>
      <xdr:row>78</xdr:row>
      <xdr:rowOff>49174</xdr:rowOff>
    </xdr:to>
    <xdr:sp macro="" textlink="">
      <xdr:nvSpPr>
        <xdr:cNvPr id="856" name="円/楕円 855"/>
        <xdr:cNvSpPr/>
      </xdr:nvSpPr>
      <xdr:spPr>
        <a:xfrm>
          <a:off x="18605500" y="133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40301</xdr:rowOff>
    </xdr:from>
    <xdr:ext cx="534377" cy="259045"/>
    <xdr:sp macro="" textlink="">
      <xdr:nvSpPr>
        <xdr:cNvPr id="857" name="テキスト ボックス 856"/>
        <xdr:cNvSpPr txBox="1"/>
      </xdr:nvSpPr>
      <xdr:spPr>
        <a:xfrm>
          <a:off x="18389111" y="134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普通建設事業費において、平成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a:t>
          </a:r>
          <a:r>
            <a:rPr lang="ja-JP" altLang="ja-JP" sz="1100" b="0" i="0" baseline="0">
              <a:solidFill>
                <a:schemeClr val="dk1"/>
              </a:solidFill>
              <a:effectLst/>
              <a:latin typeface="+mn-lt"/>
              <a:ea typeface="+mn-ea"/>
              <a:cs typeface="+mn-cs"/>
            </a:rPr>
            <a:t>認定こども園整備補助金</a:t>
          </a:r>
          <a:r>
            <a:rPr lang="ja-JP" altLang="en-US" sz="1100" b="0" i="0" baseline="0">
              <a:solidFill>
                <a:sysClr val="windowText" lastClr="000000"/>
              </a:solidFill>
              <a:effectLst/>
              <a:latin typeface="+mn-lt"/>
              <a:ea typeface="+mn-ea"/>
              <a:cs typeface="+mn-cs"/>
            </a:rPr>
            <a:t>や橋梁長寿命化対策、避難誘導灯設置工事</a:t>
          </a:r>
          <a:r>
            <a:rPr lang="ja-JP" altLang="ja-JP" sz="1100" b="0" i="0" baseline="0">
              <a:solidFill>
                <a:sysClr val="windowText" lastClr="000000"/>
              </a:solidFill>
              <a:effectLst/>
              <a:latin typeface="+mn-lt"/>
              <a:ea typeface="+mn-ea"/>
              <a:cs typeface="+mn-cs"/>
            </a:rPr>
            <a:t>等を実施した。平成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年度の小学校建設事業が終了後は下降傾向にある。公債費については、平成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年度頃までピークを迎えていた起債償還も落ち着いてきており、下降傾向にあったが、小学校建設事業等における償還が開始されるため、今後は増加が見込まれる。繰出金は、平成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に</a:t>
          </a:r>
          <a:r>
            <a:rPr lang="ja-JP" altLang="ja-JP" sz="1100" b="0" i="0" baseline="0">
              <a:solidFill>
                <a:sysClr val="windowText" lastClr="000000"/>
              </a:solidFill>
              <a:effectLst/>
              <a:latin typeface="+mn-lt"/>
              <a:ea typeface="+mn-ea"/>
              <a:cs typeface="+mn-cs"/>
            </a:rPr>
            <a:t>土地売払収入を元に土地開発基金への繰出しを実施したため</a:t>
          </a:r>
          <a:r>
            <a:rPr lang="ja-JP" altLang="en-US" sz="1100" b="0" i="0" baseline="0">
              <a:solidFill>
                <a:sysClr val="windowText" lastClr="000000"/>
              </a:solidFill>
              <a:effectLst/>
              <a:latin typeface="+mn-lt"/>
              <a:ea typeface="+mn-ea"/>
              <a:cs typeface="+mn-cs"/>
            </a:rPr>
            <a:t>増加したが</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概ね横ばいである</a:t>
          </a:r>
          <a:r>
            <a:rPr lang="ja-JP" altLang="ja-JP" sz="1100" b="0" i="0" baseline="0">
              <a:solidFill>
                <a:sysClr val="windowText" lastClr="000000"/>
              </a:solidFill>
              <a:effectLst/>
              <a:latin typeface="+mn-lt"/>
              <a:ea typeface="+mn-ea"/>
              <a:cs typeface="+mn-cs"/>
            </a:rPr>
            <a:t>。積立金については、駅前開発の準備資金を考慮し、まちづくり基金の積み増しを実施した。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駅</a:t>
          </a:r>
          <a:r>
            <a:rPr kumimoji="1" lang="ja-JP" altLang="en-US" sz="1100">
              <a:solidFill>
                <a:sysClr val="windowText" lastClr="000000"/>
              </a:solidFill>
              <a:effectLst/>
              <a:latin typeface="+mn-lt"/>
              <a:ea typeface="+mn-ea"/>
              <a:cs typeface="+mn-cs"/>
            </a:rPr>
            <a:t>周辺整備事業や工業ゾーン形成事業</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における</a:t>
          </a:r>
          <a:r>
            <a:rPr kumimoji="1" lang="ja-JP" altLang="ja-JP" sz="1100">
              <a:solidFill>
                <a:sysClr val="windowText" lastClr="000000"/>
              </a:solidFill>
              <a:effectLst/>
              <a:latin typeface="+mn-lt"/>
              <a:ea typeface="+mn-ea"/>
              <a:cs typeface="+mn-cs"/>
            </a:rPr>
            <a:t>普通建設費や、高齢化による扶助費等の増加が見込まれるため、より一層の経費削減や</a:t>
          </a:r>
          <a:r>
            <a:rPr lang="ja-JP" altLang="ja-JP" sz="1100" b="0" i="0" baseline="0">
              <a:solidFill>
                <a:sysClr val="windowText" lastClr="000000"/>
              </a:solidFill>
              <a:effectLst/>
              <a:latin typeface="+mn-lt"/>
              <a:ea typeface="+mn-ea"/>
              <a:cs typeface="+mn-cs"/>
            </a:rPr>
            <a:t>縁故債の繰上償還等に取り組み、</a:t>
          </a:r>
          <a:r>
            <a:rPr kumimoji="1" lang="ja-JP" altLang="ja-JP" sz="1100">
              <a:solidFill>
                <a:sysClr val="windowText" lastClr="000000"/>
              </a:solidFill>
              <a:effectLst/>
              <a:latin typeface="+mn-lt"/>
              <a:ea typeface="+mn-ea"/>
              <a:cs typeface="+mn-cs"/>
            </a:rPr>
            <a:t>公債費の抑制に努める。</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8,688
8,533
5.93
4,063,373
3,828,138
192,214
2,520,436
4,777,747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30099</xdr:rowOff>
    </xdr:from>
    <xdr:to>
      <xdr:col>6</xdr:col>
      <xdr:colOff>511175</xdr:colOff>
      <xdr:row>36</xdr:row>
      <xdr:rowOff>115697</xdr:rowOff>
    </xdr:to>
    <xdr:cxnSp macro="">
      <xdr:nvCxnSpPr>
        <xdr:cNvPr id="61" name="直線コネクタ 60"/>
        <xdr:cNvCxnSpPr/>
      </xdr:nvCxnSpPr>
      <xdr:spPr>
        <a:xfrm>
          <a:off x="3797300" y="6202299"/>
          <a:ext cx="838200" cy="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30099</xdr:rowOff>
    </xdr:from>
    <xdr:to>
      <xdr:col>5</xdr:col>
      <xdr:colOff>358775</xdr:colOff>
      <xdr:row>36</xdr:row>
      <xdr:rowOff>42418</xdr:rowOff>
    </xdr:to>
    <xdr:cxnSp macro="">
      <xdr:nvCxnSpPr>
        <xdr:cNvPr id="64" name="直線コネクタ 63"/>
        <xdr:cNvCxnSpPr/>
      </xdr:nvCxnSpPr>
      <xdr:spPr>
        <a:xfrm flipV="1">
          <a:off x="2908300" y="6202299"/>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42418</xdr:rowOff>
    </xdr:from>
    <xdr:to>
      <xdr:col>4</xdr:col>
      <xdr:colOff>155575</xdr:colOff>
      <xdr:row>36</xdr:row>
      <xdr:rowOff>90297</xdr:rowOff>
    </xdr:to>
    <xdr:cxnSp macro="">
      <xdr:nvCxnSpPr>
        <xdr:cNvPr id="67" name="直線コネクタ 66"/>
        <xdr:cNvCxnSpPr/>
      </xdr:nvCxnSpPr>
      <xdr:spPr>
        <a:xfrm flipV="1">
          <a:off x="2019300" y="6214618"/>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7239</xdr:rowOff>
    </xdr:from>
    <xdr:to>
      <xdr:col>2</xdr:col>
      <xdr:colOff>638175</xdr:colOff>
      <xdr:row>36</xdr:row>
      <xdr:rowOff>90297</xdr:rowOff>
    </xdr:to>
    <xdr:cxnSp macro="">
      <xdr:nvCxnSpPr>
        <xdr:cNvPr id="70" name="直線コネクタ 69"/>
        <xdr:cNvCxnSpPr/>
      </xdr:nvCxnSpPr>
      <xdr:spPr>
        <a:xfrm>
          <a:off x="1130300" y="6179439"/>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64897</xdr:rowOff>
    </xdr:from>
    <xdr:to>
      <xdr:col>6</xdr:col>
      <xdr:colOff>561975</xdr:colOff>
      <xdr:row>36</xdr:row>
      <xdr:rowOff>166497</xdr:rowOff>
    </xdr:to>
    <xdr:sp macro="" textlink="">
      <xdr:nvSpPr>
        <xdr:cNvPr id="80" name="円/楕円 79"/>
        <xdr:cNvSpPr/>
      </xdr:nvSpPr>
      <xdr:spPr>
        <a:xfrm>
          <a:off x="45847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87774</xdr:rowOff>
    </xdr:from>
    <xdr:ext cx="469744" cy="259045"/>
    <xdr:sp macro="" textlink="">
      <xdr:nvSpPr>
        <xdr:cNvPr id="81" name="議会費該当値テキスト"/>
        <xdr:cNvSpPr txBox="1"/>
      </xdr:nvSpPr>
      <xdr:spPr>
        <a:xfrm>
          <a:off x="4686300" y="608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150749</xdr:rowOff>
    </xdr:from>
    <xdr:to>
      <xdr:col>5</xdr:col>
      <xdr:colOff>409575</xdr:colOff>
      <xdr:row>36</xdr:row>
      <xdr:rowOff>80899</xdr:rowOff>
    </xdr:to>
    <xdr:sp macro="" textlink="">
      <xdr:nvSpPr>
        <xdr:cNvPr id="82" name="円/楕円 81"/>
        <xdr:cNvSpPr/>
      </xdr:nvSpPr>
      <xdr:spPr>
        <a:xfrm>
          <a:off x="3746500" y="61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97426</xdr:rowOff>
    </xdr:from>
    <xdr:ext cx="534377" cy="259045"/>
    <xdr:sp macro="" textlink="">
      <xdr:nvSpPr>
        <xdr:cNvPr id="83" name="テキスト ボックス 82"/>
        <xdr:cNvSpPr txBox="1"/>
      </xdr:nvSpPr>
      <xdr:spPr>
        <a:xfrm>
          <a:off x="3530111" y="59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163068</xdr:rowOff>
    </xdr:from>
    <xdr:to>
      <xdr:col>4</xdr:col>
      <xdr:colOff>206375</xdr:colOff>
      <xdr:row>36</xdr:row>
      <xdr:rowOff>93218</xdr:rowOff>
    </xdr:to>
    <xdr:sp macro="" textlink="">
      <xdr:nvSpPr>
        <xdr:cNvPr id="84" name="円/楕円 83"/>
        <xdr:cNvSpPr/>
      </xdr:nvSpPr>
      <xdr:spPr>
        <a:xfrm>
          <a:off x="2857500" y="61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109745</xdr:rowOff>
    </xdr:from>
    <xdr:ext cx="534377" cy="259045"/>
    <xdr:sp macro="" textlink="">
      <xdr:nvSpPr>
        <xdr:cNvPr id="85" name="テキスト ボックス 84"/>
        <xdr:cNvSpPr txBox="1"/>
      </xdr:nvSpPr>
      <xdr:spPr>
        <a:xfrm>
          <a:off x="2641111" y="593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39497</xdr:rowOff>
    </xdr:from>
    <xdr:to>
      <xdr:col>3</xdr:col>
      <xdr:colOff>3175</xdr:colOff>
      <xdr:row>36</xdr:row>
      <xdr:rowOff>141097</xdr:rowOff>
    </xdr:to>
    <xdr:sp macro="" textlink="">
      <xdr:nvSpPr>
        <xdr:cNvPr id="86" name="円/楕円 85"/>
        <xdr:cNvSpPr/>
      </xdr:nvSpPr>
      <xdr:spPr>
        <a:xfrm>
          <a:off x="1968500" y="62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157624</xdr:rowOff>
    </xdr:from>
    <xdr:ext cx="469744" cy="259045"/>
    <xdr:sp macro="" textlink="">
      <xdr:nvSpPr>
        <xdr:cNvPr id="87" name="テキスト ボックス 86"/>
        <xdr:cNvSpPr txBox="1"/>
      </xdr:nvSpPr>
      <xdr:spPr>
        <a:xfrm>
          <a:off x="1784427" y="598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127889</xdr:rowOff>
    </xdr:from>
    <xdr:to>
      <xdr:col>1</xdr:col>
      <xdr:colOff>485775</xdr:colOff>
      <xdr:row>36</xdr:row>
      <xdr:rowOff>58039</xdr:rowOff>
    </xdr:to>
    <xdr:sp macro="" textlink="">
      <xdr:nvSpPr>
        <xdr:cNvPr id="88" name="円/楕円 87"/>
        <xdr:cNvSpPr/>
      </xdr:nvSpPr>
      <xdr:spPr>
        <a:xfrm>
          <a:off x="1079500" y="61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74566</xdr:rowOff>
    </xdr:from>
    <xdr:ext cx="534377" cy="259045"/>
    <xdr:sp macro="" textlink="">
      <xdr:nvSpPr>
        <xdr:cNvPr id="89" name="テキスト ボックス 88"/>
        <xdr:cNvSpPr txBox="1"/>
      </xdr:nvSpPr>
      <xdr:spPr>
        <a:xfrm>
          <a:off x="863111" y="590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17471</xdr:rowOff>
    </xdr:from>
    <xdr:to>
      <xdr:col>6</xdr:col>
      <xdr:colOff>511175</xdr:colOff>
      <xdr:row>58</xdr:row>
      <xdr:rowOff>142197</xdr:rowOff>
    </xdr:to>
    <xdr:cxnSp macro="">
      <xdr:nvCxnSpPr>
        <xdr:cNvPr id="120" name="直線コネクタ 119"/>
        <xdr:cNvCxnSpPr/>
      </xdr:nvCxnSpPr>
      <xdr:spPr>
        <a:xfrm>
          <a:off x="3797300" y="9961571"/>
          <a:ext cx="838200" cy="1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17471</xdr:rowOff>
    </xdr:from>
    <xdr:to>
      <xdr:col>5</xdr:col>
      <xdr:colOff>358775</xdr:colOff>
      <xdr:row>58</xdr:row>
      <xdr:rowOff>131067</xdr:rowOff>
    </xdr:to>
    <xdr:cxnSp macro="">
      <xdr:nvCxnSpPr>
        <xdr:cNvPr id="123" name="直線コネクタ 122"/>
        <xdr:cNvCxnSpPr/>
      </xdr:nvCxnSpPr>
      <xdr:spPr>
        <a:xfrm flipV="1">
          <a:off x="2908300" y="9961571"/>
          <a:ext cx="889000" cy="1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106356</xdr:rowOff>
    </xdr:from>
    <xdr:to>
      <xdr:col>4</xdr:col>
      <xdr:colOff>155575</xdr:colOff>
      <xdr:row>58</xdr:row>
      <xdr:rowOff>131067</xdr:rowOff>
    </xdr:to>
    <xdr:cxnSp macro="">
      <xdr:nvCxnSpPr>
        <xdr:cNvPr id="126" name="直線コネクタ 125"/>
        <xdr:cNvCxnSpPr/>
      </xdr:nvCxnSpPr>
      <xdr:spPr>
        <a:xfrm>
          <a:off x="2019300" y="10050456"/>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106356</xdr:rowOff>
    </xdr:from>
    <xdr:to>
      <xdr:col>2</xdr:col>
      <xdr:colOff>638175</xdr:colOff>
      <xdr:row>58</xdr:row>
      <xdr:rowOff>126211</xdr:rowOff>
    </xdr:to>
    <xdr:cxnSp macro="">
      <xdr:nvCxnSpPr>
        <xdr:cNvPr id="129" name="直線コネクタ 128"/>
        <xdr:cNvCxnSpPr/>
      </xdr:nvCxnSpPr>
      <xdr:spPr>
        <a:xfrm flipV="1">
          <a:off x="1130300" y="10050456"/>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91397</xdr:rowOff>
    </xdr:from>
    <xdr:to>
      <xdr:col>6</xdr:col>
      <xdr:colOff>561975</xdr:colOff>
      <xdr:row>59</xdr:row>
      <xdr:rowOff>21547</xdr:rowOff>
    </xdr:to>
    <xdr:sp macro="" textlink="">
      <xdr:nvSpPr>
        <xdr:cNvPr id="139" name="円/楕円 138"/>
        <xdr:cNvSpPr/>
      </xdr:nvSpPr>
      <xdr:spPr>
        <a:xfrm>
          <a:off x="4584700" y="1003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6324</xdr:rowOff>
    </xdr:from>
    <xdr:ext cx="534377" cy="259045"/>
    <xdr:sp macro="" textlink="">
      <xdr:nvSpPr>
        <xdr:cNvPr id="140" name="総務費該当値テキスト"/>
        <xdr:cNvSpPr txBox="1"/>
      </xdr:nvSpPr>
      <xdr:spPr>
        <a:xfrm>
          <a:off x="4686300" y="995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138121</xdr:rowOff>
    </xdr:from>
    <xdr:to>
      <xdr:col>5</xdr:col>
      <xdr:colOff>409575</xdr:colOff>
      <xdr:row>58</xdr:row>
      <xdr:rowOff>68271</xdr:rowOff>
    </xdr:to>
    <xdr:sp macro="" textlink="">
      <xdr:nvSpPr>
        <xdr:cNvPr id="141" name="円/楕円 140"/>
        <xdr:cNvSpPr/>
      </xdr:nvSpPr>
      <xdr:spPr>
        <a:xfrm>
          <a:off x="3746500" y="99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84798</xdr:rowOff>
    </xdr:from>
    <xdr:ext cx="599010" cy="259045"/>
    <xdr:sp macro="" textlink="">
      <xdr:nvSpPr>
        <xdr:cNvPr id="142" name="テキスト ボックス 141"/>
        <xdr:cNvSpPr txBox="1"/>
      </xdr:nvSpPr>
      <xdr:spPr>
        <a:xfrm>
          <a:off x="3497794" y="968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154,856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80267</xdr:rowOff>
    </xdr:from>
    <xdr:to>
      <xdr:col>4</xdr:col>
      <xdr:colOff>206375</xdr:colOff>
      <xdr:row>59</xdr:row>
      <xdr:rowOff>10417</xdr:rowOff>
    </xdr:to>
    <xdr:sp macro="" textlink="">
      <xdr:nvSpPr>
        <xdr:cNvPr id="143" name="円/楕円 142"/>
        <xdr:cNvSpPr/>
      </xdr:nvSpPr>
      <xdr:spPr>
        <a:xfrm>
          <a:off x="2857500" y="1002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1544</xdr:rowOff>
    </xdr:from>
    <xdr:ext cx="534377" cy="259045"/>
    <xdr:sp macro="" textlink="">
      <xdr:nvSpPr>
        <xdr:cNvPr id="144" name="テキスト ボックス 143"/>
        <xdr:cNvSpPr txBox="1"/>
      </xdr:nvSpPr>
      <xdr:spPr>
        <a:xfrm>
          <a:off x="2641111" y="101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55556</xdr:rowOff>
    </xdr:from>
    <xdr:to>
      <xdr:col>3</xdr:col>
      <xdr:colOff>3175</xdr:colOff>
      <xdr:row>58</xdr:row>
      <xdr:rowOff>157156</xdr:rowOff>
    </xdr:to>
    <xdr:sp macro="" textlink="">
      <xdr:nvSpPr>
        <xdr:cNvPr id="145" name="円/楕円 144"/>
        <xdr:cNvSpPr/>
      </xdr:nvSpPr>
      <xdr:spPr>
        <a:xfrm>
          <a:off x="1968500" y="999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148283</xdr:rowOff>
    </xdr:from>
    <xdr:ext cx="599010" cy="259045"/>
    <xdr:sp macro="" textlink="">
      <xdr:nvSpPr>
        <xdr:cNvPr id="146" name="テキスト ボックス 145"/>
        <xdr:cNvSpPr txBox="1"/>
      </xdr:nvSpPr>
      <xdr:spPr>
        <a:xfrm>
          <a:off x="1719794" y="1009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75411</xdr:rowOff>
    </xdr:from>
    <xdr:to>
      <xdr:col>1</xdr:col>
      <xdr:colOff>485775</xdr:colOff>
      <xdr:row>59</xdr:row>
      <xdr:rowOff>5561</xdr:rowOff>
    </xdr:to>
    <xdr:sp macro="" textlink="">
      <xdr:nvSpPr>
        <xdr:cNvPr id="147" name="円/楕円 146"/>
        <xdr:cNvSpPr/>
      </xdr:nvSpPr>
      <xdr:spPr>
        <a:xfrm>
          <a:off x="1079500" y="1001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168138</xdr:rowOff>
    </xdr:from>
    <xdr:ext cx="534377" cy="259045"/>
    <xdr:sp macro="" textlink="">
      <xdr:nvSpPr>
        <xdr:cNvPr id="148" name="テキスト ボックス 147"/>
        <xdr:cNvSpPr txBox="1"/>
      </xdr:nvSpPr>
      <xdr:spPr>
        <a:xfrm>
          <a:off x="863111" y="1011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39170</xdr:rowOff>
    </xdr:from>
    <xdr:to>
      <xdr:col>6</xdr:col>
      <xdr:colOff>511175</xdr:colOff>
      <xdr:row>77</xdr:row>
      <xdr:rowOff>114162</xdr:rowOff>
    </xdr:to>
    <xdr:cxnSp macro="">
      <xdr:nvCxnSpPr>
        <xdr:cNvPr id="180" name="直線コネクタ 179"/>
        <xdr:cNvCxnSpPr/>
      </xdr:nvCxnSpPr>
      <xdr:spPr>
        <a:xfrm flipV="1">
          <a:off x="3797300" y="13069370"/>
          <a:ext cx="838200" cy="24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114162</xdr:rowOff>
    </xdr:from>
    <xdr:to>
      <xdr:col>5</xdr:col>
      <xdr:colOff>358775</xdr:colOff>
      <xdr:row>78</xdr:row>
      <xdr:rowOff>24257</xdr:rowOff>
    </xdr:to>
    <xdr:cxnSp macro="">
      <xdr:nvCxnSpPr>
        <xdr:cNvPr id="183" name="直線コネクタ 182"/>
        <xdr:cNvCxnSpPr/>
      </xdr:nvCxnSpPr>
      <xdr:spPr>
        <a:xfrm flipV="1">
          <a:off x="2908300" y="13315812"/>
          <a:ext cx="8890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24257</xdr:rowOff>
    </xdr:from>
    <xdr:to>
      <xdr:col>4</xdr:col>
      <xdr:colOff>155575</xdr:colOff>
      <xdr:row>78</xdr:row>
      <xdr:rowOff>67625</xdr:rowOff>
    </xdr:to>
    <xdr:cxnSp macro="">
      <xdr:nvCxnSpPr>
        <xdr:cNvPr id="186" name="直線コネクタ 185"/>
        <xdr:cNvCxnSpPr/>
      </xdr:nvCxnSpPr>
      <xdr:spPr>
        <a:xfrm flipV="1">
          <a:off x="2019300" y="13397357"/>
          <a:ext cx="889000" cy="4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67625</xdr:rowOff>
    </xdr:from>
    <xdr:to>
      <xdr:col>2</xdr:col>
      <xdr:colOff>638175</xdr:colOff>
      <xdr:row>78</xdr:row>
      <xdr:rowOff>134105</xdr:rowOff>
    </xdr:to>
    <xdr:cxnSp macro="">
      <xdr:nvCxnSpPr>
        <xdr:cNvPr id="189" name="直線コネクタ 188"/>
        <xdr:cNvCxnSpPr/>
      </xdr:nvCxnSpPr>
      <xdr:spPr>
        <a:xfrm flipV="1">
          <a:off x="1130300" y="13440725"/>
          <a:ext cx="889000" cy="6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159820</xdr:rowOff>
    </xdr:from>
    <xdr:to>
      <xdr:col>6</xdr:col>
      <xdr:colOff>561975</xdr:colOff>
      <xdr:row>76</xdr:row>
      <xdr:rowOff>89970</xdr:rowOff>
    </xdr:to>
    <xdr:sp macro="" textlink="">
      <xdr:nvSpPr>
        <xdr:cNvPr id="199" name="円/楕円 198"/>
        <xdr:cNvSpPr/>
      </xdr:nvSpPr>
      <xdr:spPr>
        <a:xfrm>
          <a:off x="4584700" y="130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138247</xdr:rowOff>
    </xdr:from>
    <xdr:ext cx="599010" cy="259045"/>
    <xdr:sp macro="" textlink="">
      <xdr:nvSpPr>
        <xdr:cNvPr id="200" name="民生費該当値テキスト"/>
        <xdr:cNvSpPr txBox="1"/>
      </xdr:nvSpPr>
      <xdr:spPr>
        <a:xfrm>
          <a:off x="4686300" y="1299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63362</xdr:rowOff>
    </xdr:from>
    <xdr:to>
      <xdr:col>5</xdr:col>
      <xdr:colOff>409575</xdr:colOff>
      <xdr:row>77</xdr:row>
      <xdr:rowOff>164962</xdr:rowOff>
    </xdr:to>
    <xdr:sp macro="" textlink="">
      <xdr:nvSpPr>
        <xdr:cNvPr id="201" name="円/楕円 200"/>
        <xdr:cNvSpPr/>
      </xdr:nvSpPr>
      <xdr:spPr>
        <a:xfrm>
          <a:off x="3746500" y="132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156089</xdr:rowOff>
    </xdr:from>
    <xdr:ext cx="599010" cy="259045"/>
    <xdr:sp macro="" textlink="">
      <xdr:nvSpPr>
        <xdr:cNvPr id="202" name="テキスト ボックス 201"/>
        <xdr:cNvSpPr txBox="1"/>
      </xdr:nvSpPr>
      <xdr:spPr>
        <a:xfrm>
          <a:off x="3497794" y="1335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144907</xdr:rowOff>
    </xdr:from>
    <xdr:to>
      <xdr:col>4</xdr:col>
      <xdr:colOff>206375</xdr:colOff>
      <xdr:row>78</xdr:row>
      <xdr:rowOff>75057</xdr:rowOff>
    </xdr:to>
    <xdr:sp macro="" textlink="">
      <xdr:nvSpPr>
        <xdr:cNvPr id="203" name="円/楕円 202"/>
        <xdr:cNvSpPr/>
      </xdr:nvSpPr>
      <xdr:spPr>
        <a:xfrm>
          <a:off x="2857500" y="13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66184</xdr:rowOff>
    </xdr:from>
    <xdr:ext cx="599010" cy="259045"/>
    <xdr:sp macro="" textlink="">
      <xdr:nvSpPr>
        <xdr:cNvPr id="204" name="テキスト ボックス 203"/>
        <xdr:cNvSpPr txBox="1"/>
      </xdr:nvSpPr>
      <xdr:spPr>
        <a:xfrm>
          <a:off x="2608794" y="1343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16825</xdr:rowOff>
    </xdr:from>
    <xdr:to>
      <xdr:col>3</xdr:col>
      <xdr:colOff>3175</xdr:colOff>
      <xdr:row>78</xdr:row>
      <xdr:rowOff>118425</xdr:rowOff>
    </xdr:to>
    <xdr:sp macro="" textlink="">
      <xdr:nvSpPr>
        <xdr:cNvPr id="205" name="円/楕円 204"/>
        <xdr:cNvSpPr/>
      </xdr:nvSpPr>
      <xdr:spPr>
        <a:xfrm>
          <a:off x="1968500" y="1338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109552</xdr:rowOff>
    </xdr:from>
    <xdr:ext cx="599010" cy="259045"/>
    <xdr:sp macro="" textlink="">
      <xdr:nvSpPr>
        <xdr:cNvPr id="206" name="テキスト ボックス 205"/>
        <xdr:cNvSpPr txBox="1"/>
      </xdr:nvSpPr>
      <xdr:spPr>
        <a:xfrm>
          <a:off x="1719794" y="1348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83305</xdr:rowOff>
    </xdr:from>
    <xdr:to>
      <xdr:col>1</xdr:col>
      <xdr:colOff>485775</xdr:colOff>
      <xdr:row>79</xdr:row>
      <xdr:rowOff>13455</xdr:rowOff>
    </xdr:to>
    <xdr:sp macro="" textlink="">
      <xdr:nvSpPr>
        <xdr:cNvPr id="207" name="円/楕円 206"/>
        <xdr:cNvSpPr/>
      </xdr:nvSpPr>
      <xdr:spPr>
        <a:xfrm>
          <a:off x="1079500" y="1345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4582</xdr:rowOff>
    </xdr:from>
    <xdr:ext cx="599010" cy="259045"/>
    <xdr:sp macro="" textlink="">
      <xdr:nvSpPr>
        <xdr:cNvPr id="208" name="テキスト ボックス 207"/>
        <xdr:cNvSpPr txBox="1"/>
      </xdr:nvSpPr>
      <xdr:spPr>
        <a:xfrm>
          <a:off x="830794" y="1354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3958</xdr:rowOff>
    </xdr:from>
    <xdr:to>
      <xdr:col>6</xdr:col>
      <xdr:colOff>511175</xdr:colOff>
      <xdr:row>98</xdr:row>
      <xdr:rowOff>5562</xdr:rowOff>
    </xdr:to>
    <xdr:cxnSp macro="">
      <xdr:nvCxnSpPr>
        <xdr:cNvPr id="235" name="直線コネクタ 234"/>
        <xdr:cNvCxnSpPr/>
      </xdr:nvCxnSpPr>
      <xdr:spPr>
        <a:xfrm flipV="1">
          <a:off x="3797300" y="16806058"/>
          <a:ext cx="8382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5562</xdr:rowOff>
    </xdr:from>
    <xdr:to>
      <xdr:col>5</xdr:col>
      <xdr:colOff>358775</xdr:colOff>
      <xdr:row>98</xdr:row>
      <xdr:rowOff>12055</xdr:rowOff>
    </xdr:to>
    <xdr:cxnSp macro="">
      <xdr:nvCxnSpPr>
        <xdr:cNvPr id="238" name="直線コネクタ 237"/>
        <xdr:cNvCxnSpPr/>
      </xdr:nvCxnSpPr>
      <xdr:spPr>
        <a:xfrm flipV="1">
          <a:off x="2908300" y="16807662"/>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12055</xdr:rowOff>
    </xdr:from>
    <xdr:to>
      <xdr:col>4</xdr:col>
      <xdr:colOff>155575</xdr:colOff>
      <xdr:row>98</xdr:row>
      <xdr:rowOff>24312</xdr:rowOff>
    </xdr:to>
    <xdr:cxnSp macro="">
      <xdr:nvCxnSpPr>
        <xdr:cNvPr id="241" name="直線コネクタ 240"/>
        <xdr:cNvCxnSpPr/>
      </xdr:nvCxnSpPr>
      <xdr:spPr>
        <a:xfrm flipV="1">
          <a:off x="2019300" y="16814155"/>
          <a:ext cx="889000" cy="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24042</xdr:rowOff>
    </xdr:from>
    <xdr:to>
      <xdr:col>2</xdr:col>
      <xdr:colOff>638175</xdr:colOff>
      <xdr:row>98</xdr:row>
      <xdr:rowOff>24312</xdr:rowOff>
    </xdr:to>
    <xdr:cxnSp macro="">
      <xdr:nvCxnSpPr>
        <xdr:cNvPr id="244" name="直線コネクタ 243"/>
        <xdr:cNvCxnSpPr/>
      </xdr:nvCxnSpPr>
      <xdr:spPr>
        <a:xfrm>
          <a:off x="1130300" y="16826142"/>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124608</xdr:rowOff>
    </xdr:from>
    <xdr:to>
      <xdr:col>6</xdr:col>
      <xdr:colOff>561975</xdr:colOff>
      <xdr:row>98</xdr:row>
      <xdr:rowOff>54758</xdr:rowOff>
    </xdr:to>
    <xdr:sp macro="" textlink="">
      <xdr:nvSpPr>
        <xdr:cNvPr id="254" name="円/楕円 253"/>
        <xdr:cNvSpPr/>
      </xdr:nvSpPr>
      <xdr:spPr>
        <a:xfrm>
          <a:off x="4584700" y="167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39535</xdr:rowOff>
    </xdr:from>
    <xdr:ext cx="534377" cy="259045"/>
    <xdr:sp macro="" textlink="">
      <xdr:nvSpPr>
        <xdr:cNvPr id="255" name="衛生費該当値テキスト"/>
        <xdr:cNvSpPr txBox="1"/>
      </xdr:nvSpPr>
      <xdr:spPr>
        <a:xfrm>
          <a:off x="4686300" y="166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126212</xdr:rowOff>
    </xdr:from>
    <xdr:to>
      <xdr:col>5</xdr:col>
      <xdr:colOff>409575</xdr:colOff>
      <xdr:row>98</xdr:row>
      <xdr:rowOff>56362</xdr:rowOff>
    </xdr:to>
    <xdr:sp macro="" textlink="">
      <xdr:nvSpPr>
        <xdr:cNvPr id="256" name="円/楕円 255"/>
        <xdr:cNvSpPr/>
      </xdr:nvSpPr>
      <xdr:spPr>
        <a:xfrm>
          <a:off x="3746500" y="167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47489</xdr:rowOff>
    </xdr:from>
    <xdr:ext cx="534377" cy="259045"/>
    <xdr:sp macro="" textlink="">
      <xdr:nvSpPr>
        <xdr:cNvPr id="257" name="テキスト ボックス 256"/>
        <xdr:cNvSpPr txBox="1"/>
      </xdr:nvSpPr>
      <xdr:spPr>
        <a:xfrm>
          <a:off x="3530111" y="168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132705</xdr:rowOff>
    </xdr:from>
    <xdr:to>
      <xdr:col>4</xdr:col>
      <xdr:colOff>206375</xdr:colOff>
      <xdr:row>98</xdr:row>
      <xdr:rowOff>62855</xdr:rowOff>
    </xdr:to>
    <xdr:sp macro="" textlink="">
      <xdr:nvSpPr>
        <xdr:cNvPr id="258" name="円/楕円 257"/>
        <xdr:cNvSpPr/>
      </xdr:nvSpPr>
      <xdr:spPr>
        <a:xfrm>
          <a:off x="2857500" y="167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53982</xdr:rowOff>
    </xdr:from>
    <xdr:ext cx="534377" cy="259045"/>
    <xdr:sp macro="" textlink="">
      <xdr:nvSpPr>
        <xdr:cNvPr id="259" name="テキスト ボックス 258"/>
        <xdr:cNvSpPr txBox="1"/>
      </xdr:nvSpPr>
      <xdr:spPr>
        <a:xfrm>
          <a:off x="2641111" y="168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144962</xdr:rowOff>
    </xdr:from>
    <xdr:to>
      <xdr:col>3</xdr:col>
      <xdr:colOff>3175</xdr:colOff>
      <xdr:row>98</xdr:row>
      <xdr:rowOff>75112</xdr:rowOff>
    </xdr:to>
    <xdr:sp macro="" textlink="">
      <xdr:nvSpPr>
        <xdr:cNvPr id="260" name="円/楕円 259"/>
        <xdr:cNvSpPr/>
      </xdr:nvSpPr>
      <xdr:spPr>
        <a:xfrm>
          <a:off x="1968500" y="1677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66239</xdr:rowOff>
    </xdr:from>
    <xdr:ext cx="534377" cy="259045"/>
    <xdr:sp macro="" textlink="">
      <xdr:nvSpPr>
        <xdr:cNvPr id="261" name="テキスト ボックス 260"/>
        <xdr:cNvSpPr txBox="1"/>
      </xdr:nvSpPr>
      <xdr:spPr>
        <a:xfrm>
          <a:off x="1752111" y="168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144692</xdr:rowOff>
    </xdr:from>
    <xdr:to>
      <xdr:col>1</xdr:col>
      <xdr:colOff>485775</xdr:colOff>
      <xdr:row>98</xdr:row>
      <xdr:rowOff>74842</xdr:rowOff>
    </xdr:to>
    <xdr:sp macro="" textlink="">
      <xdr:nvSpPr>
        <xdr:cNvPr id="262" name="円/楕円 261"/>
        <xdr:cNvSpPr/>
      </xdr:nvSpPr>
      <xdr:spPr>
        <a:xfrm>
          <a:off x="1079500" y="167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65969</xdr:rowOff>
    </xdr:from>
    <xdr:ext cx="534377" cy="259045"/>
    <xdr:sp macro="" textlink="">
      <xdr:nvSpPr>
        <xdr:cNvPr id="263" name="テキスト ボックス 262"/>
        <xdr:cNvSpPr txBox="1"/>
      </xdr:nvSpPr>
      <xdr:spPr>
        <a:xfrm>
          <a:off x="863111" y="168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41402</xdr:rowOff>
    </xdr:from>
    <xdr:to>
      <xdr:col>12</xdr:col>
      <xdr:colOff>511175</xdr:colOff>
      <xdr:row>39</xdr:row>
      <xdr:rowOff>44450</xdr:rowOff>
    </xdr:to>
    <xdr:cxnSp macro="">
      <xdr:nvCxnSpPr>
        <xdr:cNvPr id="298" name="直線コネクタ 297"/>
        <xdr:cNvCxnSpPr/>
      </xdr:nvCxnSpPr>
      <xdr:spPr>
        <a:xfrm>
          <a:off x="7861300" y="6556502"/>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158598</xdr:rowOff>
    </xdr:from>
    <xdr:to>
      <xdr:col>11</xdr:col>
      <xdr:colOff>307975</xdr:colOff>
      <xdr:row>38</xdr:row>
      <xdr:rowOff>41402</xdr:rowOff>
    </xdr:to>
    <xdr:cxnSp macro="">
      <xdr:nvCxnSpPr>
        <xdr:cNvPr id="301" name="直線コネクタ 300"/>
        <xdr:cNvCxnSpPr/>
      </xdr:nvCxnSpPr>
      <xdr:spPr>
        <a:xfrm>
          <a:off x="6972300" y="6330798"/>
          <a:ext cx="889000" cy="2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162052</xdr:rowOff>
    </xdr:from>
    <xdr:to>
      <xdr:col>11</xdr:col>
      <xdr:colOff>358775</xdr:colOff>
      <xdr:row>38</xdr:row>
      <xdr:rowOff>92202</xdr:rowOff>
    </xdr:to>
    <xdr:sp macro="" textlink="">
      <xdr:nvSpPr>
        <xdr:cNvPr id="317" name="円/楕円 316"/>
        <xdr:cNvSpPr/>
      </xdr:nvSpPr>
      <xdr:spPr>
        <a:xfrm>
          <a:off x="7810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83329</xdr:rowOff>
    </xdr:from>
    <xdr:ext cx="469744" cy="259045"/>
    <xdr:sp macro="" textlink="">
      <xdr:nvSpPr>
        <xdr:cNvPr id="318" name="テキスト ボックス 317"/>
        <xdr:cNvSpPr txBox="1"/>
      </xdr:nvSpPr>
      <xdr:spPr>
        <a:xfrm>
          <a:off x="7626427"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107798</xdr:rowOff>
    </xdr:from>
    <xdr:to>
      <xdr:col>10</xdr:col>
      <xdr:colOff>155575</xdr:colOff>
      <xdr:row>37</xdr:row>
      <xdr:rowOff>37948</xdr:rowOff>
    </xdr:to>
    <xdr:sp macro="" textlink="">
      <xdr:nvSpPr>
        <xdr:cNvPr id="319" name="円/楕円 318"/>
        <xdr:cNvSpPr/>
      </xdr:nvSpPr>
      <xdr:spPr>
        <a:xfrm>
          <a:off x="6921500" y="62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54475</xdr:rowOff>
    </xdr:from>
    <xdr:ext cx="469744" cy="259045"/>
    <xdr:sp macro="" textlink="">
      <xdr:nvSpPr>
        <xdr:cNvPr id="320" name="テキスト ボックス 319"/>
        <xdr:cNvSpPr txBox="1"/>
      </xdr:nvSpPr>
      <xdr:spPr>
        <a:xfrm>
          <a:off x="6737427" y="605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1712</xdr:rowOff>
    </xdr:from>
    <xdr:to>
      <xdr:col>15</xdr:col>
      <xdr:colOff>180975</xdr:colOff>
      <xdr:row>58</xdr:row>
      <xdr:rowOff>8044</xdr:rowOff>
    </xdr:to>
    <xdr:cxnSp macro="">
      <xdr:nvCxnSpPr>
        <xdr:cNvPr id="345" name="直線コネクタ 344"/>
        <xdr:cNvCxnSpPr/>
      </xdr:nvCxnSpPr>
      <xdr:spPr>
        <a:xfrm>
          <a:off x="9639300" y="9945812"/>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167201</xdr:rowOff>
    </xdr:from>
    <xdr:to>
      <xdr:col>14</xdr:col>
      <xdr:colOff>28575</xdr:colOff>
      <xdr:row>58</xdr:row>
      <xdr:rowOff>1712</xdr:rowOff>
    </xdr:to>
    <xdr:cxnSp macro="">
      <xdr:nvCxnSpPr>
        <xdr:cNvPr id="348" name="直線コネクタ 347"/>
        <xdr:cNvCxnSpPr/>
      </xdr:nvCxnSpPr>
      <xdr:spPr>
        <a:xfrm>
          <a:off x="8750300" y="9939851"/>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167201</xdr:rowOff>
    </xdr:from>
    <xdr:to>
      <xdr:col>12</xdr:col>
      <xdr:colOff>511175</xdr:colOff>
      <xdr:row>58</xdr:row>
      <xdr:rowOff>12061</xdr:rowOff>
    </xdr:to>
    <xdr:cxnSp macro="">
      <xdr:nvCxnSpPr>
        <xdr:cNvPr id="351" name="直線コネクタ 350"/>
        <xdr:cNvCxnSpPr/>
      </xdr:nvCxnSpPr>
      <xdr:spPr>
        <a:xfrm flipV="1">
          <a:off x="7861300" y="9939851"/>
          <a:ext cx="889000" cy="1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5231</xdr:rowOff>
    </xdr:from>
    <xdr:to>
      <xdr:col>11</xdr:col>
      <xdr:colOff>307975</xdr:colOff>
      <xdr:row>58</xdr:row>
      <xdr:rowOff>12061</xdr:rowOff>
    </xdr:to>
    <xdr:cxnSp macro="">
      <xdr:nvCxnSpPr>
        <xdr:cNvPr id="354" name="直線コネクタ 353"/>
        <xdr:cNvCxnSpPr/>
      </xdr:nvCxnSpPr>
      <xdr:spPr>
        <a:xfrm>
          <a:off x="6972300" y="9949331"/>
          <a:ext cx="889000" cy="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128694</xdr:rowOff>
    </xdr:from>
    <xdr:to>
      <xdr:col>15</xdr:col>
      <xdr:colOff>231775</xdr:colOff>
      <xdr:row>58</xdr:row>
      <xdr:rowOff>58844</xdr:rowOff>
    </xdr:to>
    <xdr:sp macro="" textlink="">
      <xdr:nvSpPr>
        <xdr:cNvPr id="364" name="円/楕円 363"/>
        <xdr:cNvSpPr/>
      </xdr:nvSpPr>
      <xdr:spPr>
        <a:xfrm>
          <a:off x="10426700" y="99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43621</xdr:rowOff>
    </xdr:from>
    <xdr:ext cx="469744" cy="259045"/>
    <xdr:sp macro="" textlink="">
      <xdr:nvSpPr>
        <xdr:cNvPr id="365" name="農林水産業費該当値テキスト"/>
        <xdr:cNvSpPr txBox="1"/>
      </xdr:nvSpPr>
      <xdr:spPr>
        <a:xfrm>
          <a:off x="10528300" y="98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122362</xdr:rowOff>
    </xdr:from>
    <xdr:to>
      <xdr:col>14</xdr:col>
      <xdr:colOff>79375</xdr:colOff>
      <xdr:row>58</xdr:row>
      <xdr:rowOff>52512</xdr:rowOff>
    </xdr:to>
    <xdr:sp macro="" textlink="">
      <xdr:nvSpPr>
        <xdr:cNvPr id="366" name="円/楕円 365"/>
        <xdr:cNvSpPr/>
      </xdr:nvSpPr>
      <xdr:spPr>
        <a:xfrm>
          <a:off x="9588500" y="989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43639</xdr:rowOff>
    </xdr:from>
    <xdr:ext cx="469744" cy="259045"/>
    <xdr:sp macro="" textlink="">
      <xdr:nvSpPr>
        <xdr:cNvPr id="367" name="テキスト ボックス 366"/>
        <xdr:cNvSpPr txBox="1"/>
      </xdr:nvSpPr>
      <xdr:spPr>
        <a:xfrm>
          <a:off x="9404427" y="998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116401</xdr:rowOff>
    </xdr:from>
    <xdr:to>
      <xdr:col>12</xdr:col>
      <xdr:colOff>561975</xdr:colOff>
      <xdr:row>58</xdr:row>
      <xdr:rowOff>46551</xdr:rowOff>
    </xdr:to>
    <xdr:sp macro="" textlink="">
      <xdr:nvSpPr>
        <xdr:cNvPr id="368" name="円/楕円 367"/>
        <xdr:cNvSpPr/>
      </xdr:nvSpPr>
      <xdr:spPr>
        <a:xfrm>
          <a:off x="8699500" y="98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37678</xdr:rowOff>
    </xdr:from>
    <xdr:ext cx="469744" cy="259045"/>
    <xdr:sp macro="" textlink="">
      <xdr:nvSpPr>
        <xdr:cNvPr id="369" name="テキスト ボックス 368"/>
        <xdr:cNvSpPr txBox="1"/>
      </xdr:nvSpPr>
      <xdr:spPr>
        <a:xfrm>
          <a:off x="8515427" y="998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132711</xdr:rowOff>
    </xdr:from>
    <xdr:to>
      <xdr:col>11</xdr:col>
      <xdr:colOff>358775</xdr:colOff>
      <xdr:row>58</xdr:row>
      <xdr:rowOff>62861</xdr:rowOff>
    </xdr:to>
    <xdr:sp macro="" textlink="">
      <xdr:nvSpPr>
        <xdr:cNvPr id="370" name="円/楕円 369"/>
        <xdr:cNvSpPr/>
      </xdr:nvSpPr>
      <xdr:spPr>
        <a:xfrm>
          <a:off x="7810500" y="990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53988</xdr:rowOff>
    </xdr:from>
    <xdr:ext cx="469744" cy="259045"/>
    <xdr:sp macro="" textlink="">
      <xdr:nvSpPr>
        <xdr:cNvPr id="371" name="テキスト ボックス 370"/>
        <xdr:cNvSpPr txBox="1"/>
      </xdr:nvSpPr>
      <xdr:spPr>
        <a:xfrm>
          <a:off x="7626427" y="999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125881</xdr:rowOff>
    </xdr:from>
    <xdr:to>
      <xdr:col>10</xdr:col>
      <xdr:colOff>155575</xdr:colOff>
      <xdr:row>58</xdr:row>
      <xdr:rowOff>56031</xdr:rowOff>
    </xdr:to>
    <xdr:sp macro="" textlink="">
      <xdr:nvSpPr>
        <xdr:cNvPr id="372" name="円/楕円 371"/>
        <xdr:cNvSpPr/>
      </xdr:nvSpPr>
      <xdr:spPr>
        <a:xfrm>
          <a:off x="6921500" y="98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47158</xdr:rowOff>
    </xdr:from>
    <xdr:ext cx="469744" cy="259045"/>
    <xdr:sp macro="" textlink="">
      <xdr:nvSpPr>
        <xdr:cNvPr id="373" name="テキスト ボックス 372"/>
        <xdr:cNvSpPr txBox="1"/>
      </xdr:nvSpPr>
      <xdr:spPr>
        <a:xfrm>
          <a:off x="6737427" y="999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12010</xdr:rowOff>
    </xdr:from>
    <xdr:to>
      <xdr:col>15</xdr:col>
      <xdr:colOff>180975</xdr:colOff>
      <xdr:row>79</xdr:row>
      <xdr:rowOff>45974</xdr:rowOff>
    </xdr:to>
    <xdr:cxnSp macro="">
      <xdr:nvCxnSpPr>
        <xdr:cNvPr id="404" name="直線コネクタ 403"/>
        <xdr:cNvCxnSpPr/>
      </xdr:nvCxnSpPr>
      <xdr:spPr>
        <a:xfrm>
          <a:off x="9639300" y="13556560"/>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12010</xdr:rowOff>
    </xdr:from>
    <xdr:to>
      <xdr:col>14</xdr:col>
      <xdr:colOff>28575</xdr:colOff>
      <xdr:row>79</xdr:row>
      <xdr:rowOff>56735</xdr:rowOff>
    </xdr:to>
    <xdr:cxnSp macro="">
      <xdr:nvCxnSpPr>
        <xdr:cNvPr id="407" name="直線コネクタ 406"/>
        <xdr:cNvCxnSpPr/>
      </xdr:nvCxnSpPr>
      <xdr:spPr>
        <a:xfrm flipV="1">
          <a:off x="8750300" y="13556560"/>
          <a:ext cx="889000" cy="4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147701</xdr:rowOff>
    </xdr:from>
    <xdr:to>
      <xdr:col>12</xdr:col>
      <xdr:colOff>511175</xdr:colOff>
      <xdr:row>79</xdr:row>
      <xdr:rowOff>56735</xdr:rowOff>
    </xdr:to>
    <xdr:cxnSp macro="">
      <xdr:nvCxnSpPr>
        <xdr:cNvPr id="410" name="直線コネクタ 409"/>
        <xdr:cNvCxnSpPr/>
      </xdr:nvCxnSpPr>
      <xdr:spPr>
        <a:xfrm>
          <a:off x="7861300" y="13520801"/>
          <a:ext cx="889000" cy="8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147701</xdr:rowOff>
    </xdr:from>
    <xdr:to>
      <xdr:col>11</xdr:col>
      <xdr:colOff>307975</xdr:colOff>
      <xdr:row>79</xdr:row>
      <xdr:rowOff>56620</xdr:rowOff>
    </xdr:to>
    <xdr:cxnSp macro="">
      <xdr:nvCxnSpPr>
        <xdr:cNvPr id="413" name="直線コネクタ 412"/>
        <xdr:cNvCxnSpPr/>
      </xdr:nvCxnSpPr>
      <xdr:spPr>
        <a:xfrm flipV="1">
          <a:off x="6972300" y="13520801"/>
          <a:ext cx="889000" cy="8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166624</xdr:rowOff>
    </xdr:from>
    <xdr:to>
      <xdr:col>15</xdr:col>
      <xdr:colOff>231775</xdr:colOff>
      <xdr:row>79</xdr:row>
      <xdr:rowOff>96774</xdr:rowOff>
    </xdr:to>
    <xdr:sp macro="" textlink="">
      <xdr:nvSpPr>
        <xdr:cNvPr id="423" name="円/楕円 422"/>
        <xdr:cNvSpPr/>
      </xdr:nvSpPr>
      <xdr:spPr>
        <a:xfrm>
          <a:off x="10426700" y="1353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81551</xdr:rowOff>
    </xdr:from>
    <xdr:ext cx="469744" cy="259045"/>
    <xdr:sp macro="" textlink="">
      <xdr:nvSpPr>
        <xdr:cNvPr id="424" name="商工費該当値テキスト"/>
        <xdr:cNvSpPr txBox="1"/>
      </xdr:nvSpPr>
      <xdr:spPr>
        <a:xfrm>
          <a:off x="10528300" y="1345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132660</xdr:rowOff>
    </xdr:from>
    <xdr:to>
      <xdr:col>14</xdr:col>
      <xdr:colOff>79375</xdr:colOff>
      <xdr:row>79</xdr:row>
      <xdr:rowOff>62810</xdr:rowOff>
    </xdr:to>
    <xdr:sp macro="" textlink="">
      <xdr:nvSpPr>
        <xdr:cNvPr id="425" name="円/楕円 424"/>
        <xdr:cNvSpPr/>
      </xdr:nvSpPr>
      <xdr:spPr>
        <a:xfrm>
          <a:off x="9588500" y="135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53937</xdr:rowOff>
    </xdr:from>
    <xdr:ext cx="469744" cy="259045"/>
    <xdr:sp macro="" textlink="">
      <xdr:nvSpPr>
        <xdr:cNvPr id="426" name="テキスト ボックス 425"/>
        <xdr:cNvSpPr txBox="1"/>
      </xdr:nvSpPr>
      <xdr:spPr>
        <a:xfrm>
          <a:off x="9404427" y="1359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5935</xdr:rowOff>
    </xdr:from>
    <xdr:to>
      <xdr:col>12</xdr:col>
      <xdr:colOff>561975</xdr:colOff>
      <xdr:row>79</xdr:row>
      <xdr:rowOff>107535</xdr:rowOff>
    </xdr:to>
    <xdr:sp macro="" textlink="">
      <xdr:nvSpPr>
        <xdr:cNvPr id="427" name="円/楕円 426"/>
        <xdr:cNvSpPr/>
      </xdr:nvSpPr>
      <xdr:spPr>
        <a:xfrm>
          <a:off x="8699500" y="1355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98662</xdr:rowOff>
    </xdr:from>
    <xdr:ext cx="469744" cy="259045"/>
    <xdr:sp macro="" textlink="">
      <xdr:nvSpPr>
        <xdr:cNvPr id="428" name="テキスト ボックス 427"/>
        <xdr:cNvSpPr txBox="1"/>
      </xdr:nvSpPr>
      <xdr:spPr>
        <a:xfrm>
          <a:off x="8515427" y="136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96901</xdr:rowOff>
    </xdr:from>
    <xdr:to>
      <xdr:col>11</xdr:col>
      <xdr:colOff>358775</xdr:colOff>
      <xdr:row>79</xdr:row>
      <xdr:rowOff>27051</xdr:rowOff>
    </xdr:to>
    <xdr:sp macro="" textlink="">
      <xdr:nvSpPr>
        <xdr:cNvPr id="429" name="円/楕円 428"/>
        <xdr:cNvSpPr/>
      </xdr:nvSpPr>
      <xdr:spPr>
        <a:xfrm>
          <a:off x="7810500" y="134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18178</xdr:rowOff>
    </xdr:from>
    <xdr:ext cx="469744" cy="259045"/>
    <xdr:sp macro="" textlink="">
      <xdr:nvSpPr>
        <xdr:cNvPr id="430" name="テキスト ボックス 429"/>
        <xdr:cNvSpPr txBox="1"/>
      </xdr:nvSpPr>
      <xdr:spPr>
        <a:xfrm>
          <a:off x="7626427" y="1356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5820</xdr:rowOff>
    </xdr:from>
    <xdr:to>
      <xdr:col>10</xdr:col>
      <xdr:colOff>155575</xdr:colOff>
      <xdr:row>79</xdr:row>
      <xdr:rowOff>107420</xdr:rowOff>
    </xdr:to>
    <xdr:sp macro="" textlink="">
      <xdr:nvSpPr>
        <xdr:cNvPr id="431" name="円/楕円 430"/>
        <xdr:cNvSpPr/>
      </xdr:nvSpPr>
      <xdr:spPr>
        <a:xfrm>
          <a:off x="6921500" y="1355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98547</xdr:rowOff>
    </xdr:from>
    <xdr:ext cx="469744" cy="259045"/>
    <xdr:sp macro="" textlink="">
      <xdr:nvSpPr>
        <xdr:cNvPr id="432" name="テキスト ボックス 431"/>
        <xdr:cNvSpPr txBox="1"/>
      </xdr:nvSpPr>
      <xdr:spPr>
        <a:xfrm>
          <a:off x="6737427" y="1364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76109</xdr:rowOff>
    </xdr:from>
    <xdr:to>
      <xdr:col>15</xdr:col>
      <xdr:colOff>180975</xdr:colOff>
      <xdr:row>97</xdr:row>
      <xdr:rowOff>89770</xdr:rowOff>
    </xdr:to>
    <xdr:cxnSp macro="">
      <xdr:nvCxnSpPr>
        <xdr:cNvPr id="459" name="直線コネクタ 458"/>
        <xdr:cNvCxnSpPr/>
      </xdr:nvCxnSpPr>
      <xdr:spPr>
        <a:xfrm>
          <a:off x="9639300" y="16706759"/>
          <a:ext cx="8382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76109</xdr:rowOff>
    </xdr:from>
    <xdr:to>
      <xdr:col>14</xdr:col>
      <xdr:colOff>28575</xdr:colOff>
      <xdr:row>97</xdr:row>
      <xdr:rowOff>121682</xdr:rowOff>
    </xdr:to>
    <xdr:cxnSp macro="">
      <xdr:nvCxnSpPr>
        <xdr:cNvPr id="462" name="直線コネクタ 461"/>
        <xdr:cNvCxnSpPr/>
      </xdr:nvCxnSpPr>
      <xdr:spPr>
        <a:xfrm flipV="1">
          <a:off x="8750300" y="16706759"/>
          <a:ext cx="889000" cy="4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47372</xdr:rowOff>
    </xdr:from>
    <xdr:to>
      <xdr:col>12</xdr:col>
      <xdr:colOff>511175</xdr:colOff>
      <xdr:row>97</xdr:row>
      <xdr:rowOff>121682</xdr:rowOff>
    </xdr:to>
    <xdr:cxnSp macro="">
      <xdr:nvCxnSpPr>
        <xdr:cNvPr id="465" name="直線コネクタ 464"/>
        <xdr:cNvCxnSpPr/>
      </xdr:nvCxnSpPr>
      <xdr:spPr>
        <a:xfrm>
          <a:off x="7861300" y="16506572"/>
          <a:ext cx="889000" cy="24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47372</xdr:rowOff>
    </xdr:from>
    <xdr:to>
      <xdr:col>11</xdr:col>
      <xdr:colOff>307975</xdr:colOff>
      <xdr:row>97</xdr:row>
      <xdr:rowOff>156040</xdr:rowOff>
    </xdr:to>
    <xdr:cxnSp macro="">
      <xdr:nvCxnSpPr>
        <xdr:cNvPr id="468" name="直線コネクタ 467"/>
        <xdr:cNvCxnSpPr/>
      </xdr:nvCxnSpPr>
      <xdr:spPr>
        <a:xfrm flipV="1">
          <a:off x="6972300" y="16506572"/>
          <a:ext cx="889000" cy="28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38970</xdr:rowOff>
    </xdr:from>
    <xdr:to>
      <xdr:col>15</xdr:col>
      <xdr:colOff>231775</xdr:colOff>
      <xdr:row>97</xdr:row>
      <xdr:rowOff>140570</xdr:rowOff>
    </xdr:to>
    <xdr:sp macro="" textlink="">
      <xdr:nvSpPr>
        <xdr:cNvPr id="478" name="円/楕円 477"/>
        <xdr:cNvSpPr/>
      </xdr:nvSpPr>
      <xdr:spPr>
        <a:xfrm>
          <a:off x="10426700" y="166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17397</xdr:rowOff>
    </xdr:from>
    <xdr:ext cx="534377" cy="259045"/>
    <xdr:sp macro="" textlink="">
      <xdr:nvSpPr>
        <xdr:cNvPr id="479" name="土木費該当値テキスト"/>
        <xdr:cNvSpPr txBox="1"/>
      </xdr:nvSpPr>
      <xdr:spPr>
        <a:xfrm>
          <a:off x="10528300" y="1664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25309</xdr:rowOff>
    </xdr:from>
    <xdr:to>
      <xdr:col>14</xdr:col>
      <xdr:colOff>79375</xdr:colOff>
      <xdr:row>97</xdr:row>
      <xdr:rowOff>126909</xdr:rowOff>
    </xdr:to>
    <xdr:sp macro="" textlink="">
      <xdr:nvSpPr>
        <xdr:cNvPr id="480" name="円/楕円 479"/>
        <xdr:cNvSpPr/>
      </xdr:nvSpPr>
      <xdr:spPr>
        <a:xfrm>
          <a:off x="9588500" y="166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118036</xdr:rowOff>
    </xdr:from>
    <xdr:ext cx="534377" cy="259045"/>
    <xdr:sp macro="" textlink="">
      <xdr:nvSpPr>
        <xdr:cNvPr id="481" name="テキスト ボックス 480"/>
        <xdr:cNvSpPr txBox="1"/>
      </xdr:nvSpPr>
      <xdr:spPr>
        <a:xfrm>
          <a:off x="9372111" y="167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70882</xdr:rowOff>
    </xdr:from>
    <xdr:to>
      <xdr:col>12</xdr:col>
      <xdr:colOff>561975</xdr:colOff>
      <xdr:row>98</xdr:row>
      <xdr:rowOff>1032</xdr:rowOff>
    </xdr:to>
    <xdr:sp macro="" textlink="">
      <xdr:nvSpPr>
        <xdr:cNvPr id="482" name="円/楕円 481"/>
        <xdr:cNvSpPr/>
      </xdr:nvSpPr>
      <xdr:spPr>
        <a:xfrm>
          <a:off x="8699500" y="167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163609</xdr:rowOff>
    </xdr:from>
    <xdr:ext cx="534377" cy="259045"/>
    <xdr:sp macro="" textlink="">
      <xdr:nvSpPr>
        <xdr:cNvPr id="483" name="テキスト ボックス 482"/>
        <xdr:cNvSpPr txBox="1"/>
      </xdr:nvSpPr>
      <xdr:spPr>
        <a:xfrm>
          <a:off x="8483111" y="1679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168022</xdr:rowOff>
    </xdr:from>
    <xdr:to>
      <xdr:col>11</xdr:col>
      <xdr:colOff>358775</xdr:colOff>
      <xdr:row>96</xdr:row>
      <xdr:rowOff>98172</xdr:rowOff>
    </xdr:to>
    <xdr:sp macro="" textlink="">
      <xdr:nvSpPr>
        <xdr:cNvPr id="484" name="円/楕円 483"/>
        <xdr:cNvSpPr/>
      </xdr:nvSpPr>
      <xdr:spPr>
        <a:xfrm>
          <a:off x="7810500" y="164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114699</xdr:rowOff>
    </xdr:from>
    <xdr:ext cx="534377" cy="259045"/>
    <xdr:sp macro="" textlink="">
      <xdr:nvSpPr>
        <xdr:cNvPr id="485" name="テキスト ボックス 484"/>
        <xdr:cNvSpPr txBox="1"/>
      </xdr:nvSpPr>
      <xdr:spPr>
        <a:xfrm>
          <a:off x="7594111" y="1623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95,194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105240</xdr:rowOff>
    </xdr:from>
    <xdr:to>
      <xdr:col>10</xdr:col>
      <xdr:colOff>155575</xdr:colOff>
      <xdr:row>98</xdr:row>
      <xdr:rowOff>35390</xdr:rowOff>
    </xdr:to>
    <xdr:sp macro="" textlink="">
      <xdr:nvSpPr>
        <xdr:cNvPr id="486" name="円/楕円 485"/>
        <xdr:cNvSpPr/>
      </xdr:nvSpPr>
      <xdr:spPr>
        <a:xfrm>
          <a:off x="6921500" y="167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26517</xdr:rowOff>
    </xdr:from>
    <xdr:ext cx="534377" cy="259045"/>
    <xdr:sp macro="" textlink="">
      <xdr:nvSpPr>
        <xdr:cNvPr id="487" name="テキスト ボックス 486"/>
        <xdr:cNvSpPr txBox="1"/>
      </xdr:nvSpPr>
      <xdr:spPr>
        <a:xfrm>
          <a:off x="6705111" y="168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14015</xdr:rowOff>
    </xdr:from>
    <xdr:to>
      <xdr:col>23</xdr:col>
      <xdr:colOff>517525</xdr:colOff>
      <xdr:row>38</xdr:row>
      <xdr:rowOff>115583</xdr:rowOff>
    </xdr:to>
    <xdr:cxnSp macro="">
      <xdr:nvCxnSpPr>
        <xdr:cNvPr id="515" name="直線コネクタ 514"/>
        <xdr:cNvCxnSpPr/>
      </xdr:nvCxnSpPr>
      <xdr:spPr>
        <a:xfrm flipV="1">
          <a:off x="15481300" y="6529115"/>
          <a:ext cx="838200" cy="10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83030</xdr:rowOff>
    </xdr:from>
    <xdr:to>
      <xdr:col>22</xdr:col>
      <xdr:colOff>365125</xdr:colOff>
      <xdr:row>38</xdr:row>
      <xdr:rowOff>115583</xdr:rowOff>
    </xdr:to>
    <xdr:cxnSp macro="">
      <xdr:nvCxnSpPr>
        <xdr:cNvPr id="518" name="直線コネクタ 517"/>
        <xdr:cNvCxnSpPr/>
      </xdr:nvCxnSpPr>
      <xdr:spPr>
        <a:xfrm>
          <a:off x="14592300" y="6598130"/>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83030</xdr:rowOff>
    </xdr:from>
    <xdr:to>
      <xdr:col>21</xdr:col>
      <xdr:colOff>161925</xdr:colOff>
      <xdr:row>38</xdr:row>
      <xdr:rowOff>119858</xdr:rowOff>
    </xdr:to>
    <xdr:cxnSp macro="">
      <xdr:nvCxnSpPr>
        <xdr:cNvPr id="521" name="直線コネクタ 520"/>
        <xdr:cNvCxnSpPr/>
      </xdr:nvCxnSpPr>
      <xdr:spPr>
        <a:xfrm flipV="1">
          <a:off x="13703300" y="6598130"/>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119858</xdr:rowOff>
    </xdr:from>
    <xdr:to>
      <xdr:col>19</xdr:col>
      <xdr:colOff>644525</xdr:colOff>
      <xdr:row>38</xdr:row>
      <xdr:rowOff>142055</xdr:rowOff>
    </xdr:to>
    <xdr:cxnSp macro="">
      <xdr:nvCxnSpPr>
        <xdr:cNvPr id="524" name="直線コネクタ 523"/>
        <xdr:cNvCxnSpPr/>
      </xdr:nvCxnSpPr>
      <xdr:spPr>
        <a:xfrm flipV="1">
          <a:off x="12814300" y="6634958"/>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134666</xdr:rowOff>
    </xdr:from>
    <xdr:to>
      <xdr:col>23</xdr:col>
      <xdr:colOff>568325</xdr:colOff>
      <xdr:row>38</xdr:row>
      <xdr:rowOff>64816</xdr:rowOff>
    </xdr:to>
    <xdr:sp macro="" textlink="">
      <xdr:nvSpPr>
        <xdr:cNvPr id="534" name="円/楕円 533"/>
        <xdr:cNvSpPr/>
      </xdr:nvSpPr>
      <xdr:spPr>
        <a:xfrm>
          <a:off x="16268700" y="647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113093</xdr:rowOff>
    </xdr:from>
    <xdr:ext cx="534377" cy="259045"/>
    <xdr:sp macro="" textlink="">
      <xdr:nvSpPr>
        <xdr:cNvPr id="535" name="消防費該当値テキスト"/>
        <xdr:cNvSpPr txBox="1"/>
      </xdr:nvSpPr>
      <xdr:spPr>
        <a:xfrm>
          <a:off x="16370300" y="64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64783</xdr:rowOff>
    </xdr:from>
    <xdr:to>
      <xdr:col>22</xdr:col>
      <xdr:colOff>415925</xdr:colOff>
      <xdr:row>38</xdr:row>
      <xdr:rowOff>166383</xdr:rowOff>
    </xdr:to>
    <xdr:sp macro="" textlink="">
      <xdr:nvSpPr>
        <xdr:cNvPr id="536" name="円/楕円 535"/>
        <xdr:cNvSpPr/>
      </xdr:nvSpPr>
      <xdr:spPr>
        <a:xfrm>
          <a:off x="15430500" y="65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157510</xdr:rowOff>
    </xdr:from>
    <xdr:ext cx="534377" cy="259045"/>
    <xdr:sp macro="" textlink="">
      <xdr:nvSpPr>
        <xdr:cNvPr id="537" name="テキスト ボックス 536"/>
        <xdr:cNvSpPr txBox="1"/>
      </xdr:nvSpPr>
      <xdr:spPr>
        <a:xfrm>
          <a:off x="15214111" y="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32230</xdr:rowOff>
    </xdr:from>
    <xdr:to>
      <xdr:col>21</xdr:col>
      <xdr:colOff>212725</xdr:colOff>
      <xdr:row>38</xdr:row>
      <xdr:rowOff>133830</xdr:rowOff>
    </xdr:to>
    <xdr:sp macro="" textlink="">
      <xdr:nvSpPr>
        <xdr:cNvPr id="538" name="円/楕円 537"/>
        <xdr:cNvSpPr/>
      </xdr:nvSpPr>
      <xdr:spPr>
        <a:xfrm>
          <a:off x="14541500" y="654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124957</xdr:rowOff>
    </xdr:from>
    <xdr:ext cx="534377" cy="259045"/>
    <xdr:sp macro="" textlink="">
      <xdr:nvSpPr>
        <xdr:cNvPr id="539" name="テキスト ボックス 538"/>
        <xdr:cNvSpPr txBox="1"/>
      </xdr:nvSpPr>
      <xdr:spPr>
        <a:xfrm>
          <a:off x="14325111" y="664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69058</xdr:rowOff>
    </xdr:from>
    <xdr:to>
      <xdr:col>20</xdr:col>
      <xdr:colOff>9525</xdr:colOff>
      <xdr:row>38</xdr:row>
      <xdr:rowOff>170658</xdr:rowOff>
    </xdr:to>
    <xdr:sp macro="" textlink="">
      <xdr:nvSpPr>
        <xdr:cNvPr id="540" name="円/楕円 539"/>
        <xdr:cNvSpPr/>
      </xdr:nvSpPr>
      <xdr:spPr>
        <a:xfrm>
          <a:off x="13652500" y="65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161785</xdr:rowOff>
    </xdr:from>
    <xdr:ext cx="534377" cy="259045"/>
    <xdr:sp macro="" textlink="">
      <xdr:nvSpPr>
        <xdr:cNvPr id="541" name="テキスト ボックス 540"/>
        <xdr:cNvSpPr txBox="1"/>
      </xdr:nvSpPr>
      <xdr:spPr>
        <a:xfrm>
          <a:off x="13436111" y="66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91255</xdr:rowOff>
    </xdr:from>
    <xdr:to>
      <xdr:col>18</xdr:col>
      <xdr:colOff>492125</xdr:colOff>
      <xdr:row>39</xdr:row>
      <xdr:rowOff>21405</xdr:rowOff>
    </xdr:to>
    <xdr:sp macro="" textlink="">
      <xdr:nvSpPr>
        <xdr:cNvPr id="542" name="円/楕円 541"/>
        <xdr:cNvSpPr/>
      </xdr:nvSpPr>
      <xdr:spPr>
        <a:xfrm>
          <a:off x="12763500" y="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12532</xdr:rowOff>
    </xdr:from>
    <xdr:ext cx="534377" cy="259045"/>
    <xdr:sp macro="" textlink="">
      <xdr:nvSpPr>
        <xdr:cNvPr id="543" name="テキスト ボックス 542"/>
        <xdr:cNvSpPr txBox="1"/>
      </xdr:nvSpPr>
      <xdr:spPr>
        <a:xfrm>
          <a:off x="12547111" y="66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68318</xdr:rowOff>
    </xdr:from>
    <xdr:to>
      <xdr:col>23</xdr:col>
      <xdr:colOff>517525</xdr:colOff>
      <xdr:row>57</xdr:row>
      <xdr:rowOff>75980</xdr:rowOff>
    </xdr:to>
    <xdr:cxnSp macro="">
      <xdr:nvCxnSpPr>
        <xdr:cNvPr id="570" name="直線コネクタ 569"/>
        <xdr:cNvCxnSpPr/>
      </xdr:nvCxnSpPr>
      <xdr:spPr>
        <a:xfrm flipV="1">
          <a:off x="15481300" y="9840968"/>
          <a:ext cx="8382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98890</xdr:rowOff>
    </xdr:from>
    <xdr:to>
      <xdr:col>22</xdr:col>
      <xdr:colOff>365125</xdr:colOff>
      <xdr:row>57</xdr:row>
      <xdr:rowOff>75980</xdr:rowOff>
    </xdr:to>
    <xdr:cxnSp macro="">
      <xdr:nvCxnSpPr>
        <xdr:cNvPr id="573" name="直線コネクタ 572"/>
        <xdr:cNvCxnSpPr/>
      </xdr:nvCxnSpPr>
      <xdr:spPr>
        <a:xfrm>
          <a:off x="14592300" y="9528640"/>
          <a:ext cx="889000" cy="3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132499</xdr:rowOff>
    </xdr:from>
    <xdr:to>
      <xdr:col>21</xdr:col>
      <xdr:colOff>161925</xdr:colOff>
      <xdr:row>55</xdr:row>
      <xdr:rowOff>98890</xdr:rowOff>
    </xdr:to>
    <xdr:cxnSp macro="">
      <xdr:nvCxnSpPr>
        <xdr:cNvPr id="576" name="直線コネクタ 575"/>
        <xdr:cNvCxnSpPr/>
      </xdr:nvCxnSpPr>
      <xdr:spPr>
        <a:xfrm>
          <a:off x="13703300" y="9047899"/>
          <a:ext cx="889000" cy="4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132499</xdr:rowOff>
    </xdr:from>
    <xdr:to>
      <xdr:col>19</xdr:col>
      <xdr:colOff>644525</xdr:colOff>
      <xdr:row>55</xdr:row>
      <xdr:rowOff>162020</xdr:rowOff>
    </xdr:to>
    <xdr:cxnSp macro="">
      <xdr:nvCxnSpPr>
        <xdr:cNvPr id="579" name="直線コネクタ 578"/>
        <xdr:cNvCxnSpPr/>
      </xdr:nvCxnSpPr>
      <xdr:spPr>
        <a:xfrm flipV="1">
          <a:off x="12814300" y="9047899"/>
          <a:ext cx="889000" cy="54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17518</xdr:rowOff>
    </xdr:from>
    <xdr:to>
      <xdr:col>23</xdr:col>
      <xdr:colOff>568325</xdr:colOff>
      <xdr:row>57</xdr:row>
      <xdr:rowOff>119118</xdr:rowOff>
    </xdr:to>
    <xdr:sp macro="" textlink="">
      <xdr:nvSpPr>
        <xdr:cNvPr id="589" name="円/楕円 588"/>
        <xdr:cNvSpPr/>
      </xdr:nvSpPr>
      <xdr:spPr>
        <a:xfrm>
          <a:off x="16268700" y="9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103895</xdr:rowOff>
    </xdr:from>
    <xdr:ext cx="534377" cy="259045"/>
    <xdr:sp macro="" textlink="">
      <xdr:nvSpPr>
        <xdr:cNvPr id="590" name="教育費該当値テキスト"/>
        <xdr:cNvSpPr txBox="1"/>
      </xdr:nvSpPr>
      <xdr:spPr>
        <a:xfrm>
          <a:off x="16370300" y="970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53,113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25180</xdr:rowOff>
    </xdr:from>
    <xdr:to>
      <xdr:col>22</xdr:col>
      <xdr:colOff>415925</xdr:colOff>
      <xdr:row>57</xdr:row>
      <xdr:rowOff>126780</xdr:rowOff>
    </xdr:to>
    <xdr:sp macro="" textlink="">
      <xdr:nvSpPr>
        <xdr:cNvPr id="591" name="円/楕円 590"/>
        <xdr:cNvSpPr/>
      </xdr:nvSpPr>
      <xdr:spPr>
        <a:xfrm>
          <a:off x="15430500" y="97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117907</xdr:rowOff>
    </xdr:from>
    <xdr:ext cx="534377" cy="259045"/>
    <xdr:sp macro="" textlink="">
      <xdr:nvSpPr>
        <xdr:cNvPr id="592" name="テキスト ボックス 591"/>
        <xdr:cNvSpPr txBox="1"/>
      </xdr:nvSpPr>
      <xdr:spPr>
        <a:xfrm>
          <a:off x="15214111" y="989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48090</xdr:rowOff>
    </xdr:from>
    <xdr:to>
      <xdr:col>21</xdr:col>
      <xdr:colOff>212725</xdr:colOff>
      <xdr:row>55</xdr:row>
      <xdr:rowOff>149690</xdr:rowOff>
    </xdr:to>
    <xdr:sp macro="" textlink="">
      <xdr:nvSpPr>
        <xdr:cNvPr id="593" name="円/楕円 592"/>
        <xdr:cNvSpPr/>
      </xdr:nvSpPr>
      <xdr:spPr>
        <a:xfrm>
          <a:off x="14541500" y="94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166217</xdr:rowOff>
    </xdr:from>
    <xdr:ext cx="599010" cy="259045"/>
    <xdr:sp macro="" textlink="">
      <xdr:nvSpPr>
        <xdr:cNvPr id="594" name="テキスト ボックス 593"/>
        <xdr:cNvSpPr txBox="1"/>
      </xdr:nvSpPr>
      <xdr:spPr>
        <a:xfrm>
          <a:off x="14292794" y="925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121,426</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81699</xdr:rowOff>
    </xdr:from>
    <xdr:to>
      <xdr:col>20</xdr:col>
      <xdr:colOff>9525</xdr:colOff>
      <xdr:row>53</xdr:row>
      <xdr:rowOff>11849</xdr:rowOff>
    </xdr:to>
    <xdr:sp macro="" textlink="">
      <xdr:nvSpPr>
        <xdr:cNvPr id="595" name="円/楕円 594"/>
        <xdr:cNvSpPr/>
      </xdr:nvSpPr>
      <xdr:spPr>
        <a:xfrm>
          <a:off x="13652500" y="89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28376</xdr:rowOff>
    </xdr:from>
    <xdr:ext cx="599010" cy="259045"/>
    <xdr:sp macro="" textlink="">
      <xdr:nvSpPr>
        <xdr:cNvPr id="596" name="テキスト ボックス 595"/>
        <xdr:cNvSpPr txBox="1"/>
      </xdr:nvSpPr>
      <xdr:spPr>
        <a:xfrm>
          <a:off x="13403794" y="877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226,575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111220</xdr:rowOff>
    </xdr:from>
    <xdr:to>
      <xdr:col>18</xdr:col>
      <xdr:colOff>492125</xdr:colOff>
      <xdr:row>56</xdr:row>
      <xdr:rowOff>41370</xdr:rowOff>
    </xdr:to>
    <xdr:sp macro="" textlink="">
      <xdr:nvSpPr>
        <xdr:cNvPr id="597" name="円/楕円 596"/>
        <xdr:cNvSpPr/>
      </xdr:nvSpPr>
      <xdr:spPr>
        <a:xfrm>
          <a:off x="12763500" y="95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57897</xdr:rowOff>
    </xdr:from>
    <xdr:ext cx="599010" cy="259045"/>
    <xdr:sp macro="" textlink="">
      <xdr:nvSpPr>
        <xdr:cNvPr id="598" name="テキスト ボックス 597"/>
        <xdr:cNvSpPr txBox="1"/>
      </xdr:nvSpPr>
      <xdr:spPr>
        <a:xfrm>
          <a:off x="12514794" y="93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100095</xdr:rowOff>
    </xdr:from>
    <xdr:to>
      <xdr:col>23</xdr:col>
      <xdr:colOff>517525</xdr:colOff>
      <xdr:row>96</xdr:row>
      <xdr:rowOff>100650</xdr:rowOff>
    </xdr:to>
    <xdr:cxnSp macro="">
      <xdr:nvCxnSpPr>
        <xdr:cNvPr id="680" name="直線コネクタ 679"/>
        <xdr:cNvCxnSpPr/>
      </xdr:nvCxnSpPr>
      <xdr:spPr>
        <a:xfrm flipV="1">
          <a:off x="15481300" y="16559295"/>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100650</xdr:rowOff>
    </xdr:from>
    <xdr:to>
      <xdr:col>22</xdr:col>
      <xdr:colOff>365125</xdr:colOff>
      <xdr:row>96</xdr:row>
      <xdr:rowOff>117675</xdr:rowOff>
    </xdr:to>
    <xdr:cxnSp macro="">
      <xdr:nvCxnSpPr>
        <xdr:cNvPr id="683" name="直線コネクタ 682"/>
        <xdr:cNvCxnSpPr/>
      </xdr:nvCxnSpPr>
      <xdr:spPr>
        <a:xfrm flipV="1">
          <a:off x="14592300" y="16559850"/>
          <a:ext cx="8890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117675</xdr:rowOff>
    </xdr:from>
    <xdr:to>
      <xdr:col>21</xdr:col>
      <xdr:colOff>161925</xdr:colOff>
      <xdr:row>96</xdr:row>
      <xdr:rowOff>137311</xdr:rowOff>
    </xdr:to>
    <xdr:cxnSp macro="">
      <xdr:nvCxnSpPr>
        <xdr:cNvPr id="686" name="直線コネクタ 685"/>
        <xdr:cNvCxnSpPr/>
      </xdr:nvCxnSpPr>
      <xdr:spPr>
        <a:xfrm flipV="1">
          <a:off x="13703300" y="16576875"/>
          <a:ext cx="8890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66108</xdr:rowOff>
    </xdr:from>
    <xdr:to>
      <xdr:col>19</xdr:col>
      <xdr:colOff>644525</xdr:colOff>
      <xdr:row>96</xdr:row>
      <xdr:rowOff>137311</xdr:rowOff>
    </xdr:to>
    <xdr:cxnSp macro="">
      <xdr:nvCxnSpPr>
        <xdr:cNvPr id="689" name="直線コネクタ 688"/>
        <xdr:cNvCxnSpPr/>
      </xdr:nvCxnSpPr>
      <xdr:spPr>
        <a:xfrm>
          <a:off x="12814300" y="16353858"/>
          <a:ext cx="889000" cy="2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3" name="テキスト ボックス 692"/>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49295</xdr:rowOff>
    </xdr:from>
    <xdr:to>
      <xdr:col>23</xdr:col>
      <xdr:colOff>568325</xdr:colOff>
      <xdr:row>96</xdr:row>
      <xdr:rowOff>150895</xdr:rowOff>
    </xdr:to>
    <xdr:sp macro="" textlink="">
      <xdr:nvSpPr>
        <xdr:cNvPr id="699" name="円/楕円 698"/>
        <xdr:cNvSpPr/>
      </xdr:nvSpPr>
      <xdr:spPr>
        <a:xfrm>
          <a:off x="16268700" y="165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27722</xdr:rowOff>
    </xdr:from>
    <xdr:ext cx="534377" cy="259045"/>
    <xdr:sp macro="" textlink="">
      <xdr:nvSpPr>
        <xdr:cNvPr id="700" name="公債費該当値テキスト"/>
        <xdr:cNvSpPr txBox="1"/>
      </xdr:nvSpPr>
      <xdr:spPr>
        <a:xfrm>
          <a:off x="16370300" y="1648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46,930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49850</xdr:rowOff>
    </xdr:from>
    <xdr:to>
      <xdr:col>22</xdr:col>
      <xdr:colOff>415925</xdr:colOff>
      <xdr:row>96</xdr:row>
      <xdr:rowOff>151450</xdr:rowOff>
    </xdr:to>
    <xdr:sp macro="" textlink="">
      <xdr:nvSpPr>
        <xdr:cNvPr id="701" name="円/楕円 700"/>
        <xdr:cNvSpPr/>
      </xdr:nvSpPr>
      <xdr:spPr>
        <a:xfrm>
          <a:off x="15430500" y="165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142577</xdr:rowOff>
    </xdr:from>
    <xdr:ext cx="534377" cy="259045"/>
    <xdr:sp macro="" textlink="">
      <xdr:nvSpPr>
        <xdr:cNvPr id="702" name="テキスト ボックス 701"/>
        <xdr:cNvSpPr txBox="1"/>
      </xdr:nvSpPr>
      <xdr:spPr>
        <a:xfrm>
          <a:off x="15214111" y="166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66875</xdr:rowOff>
    </xdr:from>
    <xdr:to>
      <xdr:col>21</xdr:col>
      <xdr:colOff>212725</xdr:colOff>
      <xdr:row>96</xdr:row>
      <xdr:rowOff>168475</xdr:rowOff>
    </xdr:to>
    <xdr:sp macro="" textlink="">
      <xdr:nvSpPr>
        <xdr:cNvPr id="703" name="円/楕円 702"/>
        <xdr:cNvSpPr/>
      </xdr:nvSpPr>
      <xdr:spPr>
        <a:xfrm>
          <a:off x="14541500" y="165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159602</xdr:rowOff>
    </xdr:from>
    <xdr:ext cx="534377" cy="259045"/>
    <xdr:sp macro="" textlink="">
      <xdr:nvSpPr>
        <xdr:cNvPr id="704" name="テキスト ボックス 703"/>
        <xdr:cNvSpPr txBox="1"/>
      </xdr:nvSpPr>
      <xdr:spPr>
        <a:xfrm>
          <a:off x="14325111" y="1661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86511</xdr:rowOff>
    </xdr:from>
    <xdr:to>
      <xdr:col>20</xdr:col>
      <xdr:colOff>9525</xdr:colOff>
      <xdr:row>97</xdr:row>
      <xdr:rowOff>16661</xdr:rowOff>
    </xdr:to>
    <xdr:sp macro="" textlink="">
      <xdr:nvSpPr>
        <xdr:cNvPr id="705" name="円/楕円 704"/>
        <xdr:cNvSpPr/>
      </xdr:nvSpPr>
      <xdr:spPr>
        <a:xfrm>
          <a:off x="13652500" y="165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7788</xdr:rowOff>
    </xdr:from>
    <xdr:ext cx="534377" cy="259045"/>
    <xdr:sp macro="" textlink="">
      <xdr:nvSpPr>
        <xdr:cNvPr id="706" name="テキスト ボックス 705"/>
        <xdr:cNvSpPr txBox="1"/>
      </xdr:nvSpPr>
      <xdr:spPr>
        <a:xfrm>
          <a:off x="13436111" y="166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15308</xdr:rowOff>
    </xdr:from>
    <xdr:to>
      <xdr:col>18</xdr:col>
      <xdr:colOff>492125</xdr:colOff>
      <xdr:row>95</xdr:row>
      <xdr:rowOff>116908</xdr:rowOff>
    </xdr:to>
    <xdr:sp macro="" textlink="">
      <xdr:nvSpPr>
        <xdr:cNvPr id="707" name="円/楕円 706"/>
        <xdr:cNvSpPr/>
      </xdr:nvSpPr>
      <xdr:spPr>
        <a:xfrm>
          <a:off x="12763500" y="163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133435</xdr:rowOff>
    </xdr:from>
    <xdr:ext cx="534377" cy="259045"/>
    <xdr:sp macro="" textlink="">
      <xdr:nvSpPr>
        <xdr:cNvPr id="708" name="テキスト ボックス 707"/>
        <xdr:cNvSpPr txBox="1"/>
      </xdr:nvSpPr>
      <xdr:spPr>
        <a:xfrm>
          <a:off x="12547111" y="1607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消防費については、避難誘導灯設置工事や奈良県防災無線整備負担金等を主に実施した。</a:t>
          </a:r>
          <a:r>
            <a:rPr kumimoji="1" lang="ja-JP" altLang="ja-JP" sz="1100">
              <a:solidFill>
                <a:sysClr val="windowText" lastClr="000000"/>
              </a:solidFill>
              <a:effectLst/>
              <a:latin typeface="+mn-lt"/>
              <a:ea typeface="+mn-ea"/>
              <a:cs typeface="+mn-cs"/>
            </a:rPr>
            <a:t>総務費における</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は、主に減債基金、まちづくり基金</a:t>
          </a:r>
          <a:r>
            <a:rPr kumimoji="1" lang="ja-JP" altLang="en-US" sz="1100">
              <a:solidFill>
                <a:sysClr val="windowText" lastClr="000000"/>
              </a:solidFill>
              <a:effectLst/>
              <a:latin typeface="+mn-lt"/>
              <a:ea typeface="+mn-ea"/>
              <a:cs typeface="+mn-cs"/>
            </a:rPr>
            <a:t>の積立額</a:t>
          </a:r>
          <a:r>
            <a:rPr kumimoji="1" lang="ja-JP" altLang="ja-JP" sz="1100">
              <a:solidFill>
                <a:sysClr val="windowText" lastClr="000000"/>
              </a:solidFill>
              <a:effectLst/>
              <a:latin typeface="+mn-lt"/>
              <a:ea typeface="+mn-ea"/>
              <a:cs typeface="+mn-cs"/>
            </a:rPr>
            <a:t>が要因となっている。今後</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大規模事業に備え、</a:t>
          </a:r>
          <a:r>
            <a:rPr kumimoji="1" lang="ja-JP" altLang="en-US" sz="1100">
              <a:solidFill>
                <a:sysClr val="windowText" lastClr="000000"/>
              </a:solidFill>
              <a:effectLst/>
              <a:latin typeface="+mn-lt"/>
              <a:ea typeface="+mn-ea"/>
              <a:cs typeface="+mn-cs"/>
            </a:rPr>
            <a:t>まちづくり</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や減債基金</a:t>
          </a:r>
          <a:r>
            <a:rPr kumimoji="1" lang="ja-JP" altLang="ja-JP" sz="1100">
              <a:solidFill>
                <a:sysClr val="windowText" lastClr="000000"/>
              </a:solidFill>
              <a:effectLst/>
              <a:latin typeface="+mn-lt"/>
              <a:ea typeface="+mn-ea"/>
              <a:cs typeface="+mn-cs"/>
            </a:rPr>
            <a:t>の積み立ては随時実施していく。教育費については、</a:t>
          </a:r>
          <a:r>
            <a:rPr lang="ja-JP" altLang="ja-JP" sz="1100" b="0" i="0" baseline="0">
              <a:solidFill>
                <a:sysClr val="windowText" lastClr="000000"/>
              </a:solidFill>
              <a:effectLst/>
              <a:latin typeface="+mn-lt"/>
              <a:ea typeface="+mn-ea"/>
              <a:cs typeface="+mn-cs"/>
            </a:rPr>
            <a:t>小学校建設事業を実施した平成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年度がピークとなっており、終了後は下降傾向にある</a:t>
          </a:r>
          <a:r>
            <a:rPr lang="ja-JP" altLang="en-US" sz="1100" b="0" i="0" baseline="0">
              <a:solidFill>
                <a:sysClr val="windowText" lastClr="000000"/>
              </a:solidFill>
              <a:effectLst/>
              <a:latin typeface="+mn-lt"/>
              <a:ea typeface="+mn-ea"/>
              <a:cs typeface="+mn-cs"/>
            </a:rPr>
            <a:t>が、文化会館整備等で若干増加している。</a:t>
          </a:r>
          <a:r>
            <a:rPr lang="ja-JP" altLang="ja-JP" sz="1100" b="0" i="0" baseline="0">
              <a:solidFill>
                <a:sysClr val="windowText" lastClr="000000"/>
              </a:solidFill>
              <a:effectLst/>
              <a:latin typeface="+mn-lt"/>
              <a:ea typeface="+mn-ea"/>
              <a:cs typeface="+mn-cs"/>
            </a:rPr>
            <a:t>民生費については、</a:t>
          </a:r>
          <a:r>
            <a:rPr lang="ja-JP" altLang="en-US" sz="1100" b="0" i="0" baseline="0">
              <a:solidFill>
                <a:sysClr val="windowText" lastClr="000000"/>
              </a:solidFill>
              <a:effectLst/>
              <a:latin typeface="+mn-lt"/>
              <a:ea typeface="+mn-ea"/>
              <a:cs typeface="+mn-cs"/>
            </a:rPr>
            <a:t>認定こども園整備補助金等により、大幅に増加した。今後も、</a:t>
          </a:r>
          <a:r>
            <a:rPr lang="ja-JP" altLang="ja-JP" sz="1100" b="0" i="0" baseline="0">
              <a:solidFill>
                <a:sysClr val="windowText" lastClr="000000"/>
              </a:solidFill>
              <a:effectLst/>
              <a:latin typeface="+mn-lt"/>
              <a:ea typeface="+mn-ea"/>
              <a:cs typeface="+mn-cs"/>
            </a:rPr>
            <a:t>高齢化による介護関連事業等の増加が見込まれる。土木費については、橋梁長寿命化や道路維持補修等の建設事業を実施した。</a:t>
          </a:r>
          <a:endParaRPr lang="en-US" altLang="ja-JP" sz="1100" b="0" i="0" baseline="0">
            <a:solidFill>
              <a:sysClr val="windowText" lastClr="000000"/>
            </a:solidFill>
            <a:effectLst/>
            <a:latin typeface="+mn-lt"/>
            <a:ea typeface="+mn-ea"/>
            <a:cs typeface="+mn-cs"/>
          </a:endParaRPr>
        </a:p>
        <a:p>
          <a:r>
            <a:rPr lang="ja-JP" altLang="ja-JP" sz="1100" b="0" i="0" baseline="0">
              <a:solidFill>
                <a:sysClr val="windowText" lastClr="000000"/>
              </a:solidFill>
              <a:effectLst/>
              <a:latin typeface="+mn-lt"/>
              <a:ea typeface="+mn-ea"/>
              <a:cs typeface="+mn-cs"/>
            </a:rPr>
            <a:t>今後実施する</a:t>
          </a:r>
          <a:r>
            <a:rPr kumimoji="1" lang="ja-JP" altLang="ja-JP" sz="1100">
              <a:solidFill>
                <a:schemeClr val="dk1"/>
              </a:solidFill>
              <a:effectLst/>
              <a:latin typeface="+mn-lt"/>
              <a:ea typeface="+mn-ea"/>
              <a:cs typeface="+mn-cs"/>
            </a:rPr>
            <a:t>駅周辺整備事業や工業ゾーン形成事業</a:t>
          </a:r>
          <a:r>
            <a:rPr kumimoji="1" lang="ja-JP" altLang="en-US" sz="1100">
              <a:solidFill>
                <a:schemeClr val="dk1"/>
              </a:solidFill>
              <a:effectLst/>
              <a:latin typeface="+mn-lt"/>
              <a:ea typeface="+mn-ea"/>
              <a:cs typeface="+mn-cs"/>
            </a:rPr>
            <a:t>、防災無線デジタル化</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a:t>
          </a:r>
          <a:r>
            <a:rPr lang="ja-JP" altLang="en-US" sz="1100" b="0" i="0" baseline="0">
              <a:solidFill>
                <a:sysClr val="windowText" lastClr="000000"/>
              </a:solidFill>
              <a:effectLst/>
              <a:latin typeface="+mn-lt"/>
              <a:ea typeface="+mn-ea"/>
              <a:cs typeface="+mn-cs"/>
            </a:rPr>
            <a:t>大規模</a:t>
          </a:r>
          <a:r>
            <a:rPr lang="ja-JP" altLang="ja-JP" sz="1100" b="0" i="0" baseline="0">
              <a:solidFill>
                <a:sysClr val="windowText" lastClr="000000"/>
              </a:solidFill>
              <a:effectLst/>
              <a:latin typeface="+mn-lt"/>
              <a:ea typeface="+mn-ea"/>
              <a:cs typeface="+mn-cs"/>
            </a:rPr>
            <a:t>事業については、可能な限り補助や起債を有効に活用し、経費の抑制に努める。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標準財政規模に対する実質収支額は</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％以内で推移している。平成２５年度まで、標準財政規模に対する実質単年度収支はほぼ横ばいとなっていたが、納税義務者の減少や小学校建設事業、社会保障経費の増加等により、平成２６年度</a:t>
          </a:r>
          <a:r>
            <a:rPr lang="ja-JP" altLang="en-US" sz="1100" b="0" i="0" baseline="0">
              <a:solidFill>
                <a:sysClr val="windowText" lastClr="000000"/>
              </a:solidFill>
              <a:effectLst/>
              <a:latin typeface="+mn-lt"/>
              <a:ea typeface="+mn-ea"/>
              <a:cs typeface="+mn-cs"/>
            </a:rPr>
            <a:t>から</a:t>
          </a:r>
          <a:r>
            <a:rPr lang="ja-JP" altLang="ja-JP" sz="1100" b="0" i="0" baseline="0">
              <a:solidFill>
                <a:sysClr val="windowText" lastClr="000000"/>
              </a:solidFill>
              <a:effectLst/>
              <a:latin typeface="+mn-lt"/>
              <a:ea typeface="+mn-ea"/>
              <a:cs typeface="+mn-cs"/>
            </a:rPr>
            <a:t>減少している。今後も、</a:t>
          </a:r>
          <a:r>
            <a:rPr lang="ja-JP" altLang="en-US" sz="1100" b="0" i="0" baseline="0">
              <a:solidFill>
                <a:sysClr val="windowText" lastClr="000000"/>
              </a:solidFill>
              <a:effectLst/>
              <a:latin typeface="+mn-lt"/>
              <a:ea typeface="+mn-ea"/>
              <a:cs typeface="+mn-cs"/>
            </a:rPr>
            <a:t>大規模事業</a:t>
          </a:r>
          <a:r>
            <a:rPr lang="ja-JP" altLang="ja-JP" sz="1100" b="0" i="0" baseline="0">
              <a:solidFill>
                <a:sysClr val="windowText" lastClr="000000"/>
              </a:solidFill>
              <a:effectLst/>
              <a:latin typeface="+mn-lt"/>
              <a:ea typeface="+mn-ea"/>
              <a:cs typeface="+mn-cs"/>
            </a:rPr>
            <a:t>が控えているため、縁故債の繰上償還実施や、基金への積み立てなどにより</a:t>
          </a:r>
          <a:r>
            <a:rPr kumimoji="1" lang="ja-JP" altLang="ja-JP" sz="1100" b="0" i="0" baseline="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財政健全化に向けた財政運営に努めていく。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住宅新築資金等貸付事業特別会計</a:t>
          </a:r>
          <a:r>
            <a:rPr lang="ja-JP" altLang="en-US" sz="1100" b="0" i="0" baseline="0">
              <a:solidFill>
                <a:sysClr val="windowText" lastClr="000000"/>
              </a:solidFill>
              <a:effectLst/>
              <a:latin typeface="+mn-lt"/>
              <a:ea typeface="+mn-ea"/>
              <a:cs typeface="+mn-cs"/>
            </a:rPr>
            <a:t>、公共下水道事業特別会計</a:t>
          </a:r>
          <a:r>
            <a:rPr lang="ja-JP" altLang="ja-JP" sz="1100" b="0" i="0" baseline="0">
              <a:solidFill>
                <a:sysClr val="windowText" lastClr="000000"/>
              </a:solidFill>
              <a:effectLst/>
              <a:latin typeface="+mn-lt"/>
              <a:ea typeface="+mn-ea"/>
              <a:cs typeface="+mn-cs"/>
            </a:rPr>
            <a:t>は、赤字となっているが、それ以外の会計は黒字で推移して</a:t>
          </a:r>
          <a:r>
            <a:rPr lang="ja-JP" altLang="en-US" sz="1100" b="0" i="0" baseline="0">
              <a:solidFill>
                <a:sysClr val="windowText" lastClr="000000"/>
              </a:solidFill>
              <a:effectLst/>
              <a:latin typeface="+mn-lt"/>
              <a:ea typeface="+mn-ea"/>
              <a:cs typeface="+mn-cs"/>
            </a:rPr>
            <a:t>いる。（</a:t>
          </a:r>
          <a:r>
            <a:rPr lang="ja-JP" altLang="ja-JP" sz="1100" b="0" i="0" baseline="0">
              <a:solidFill>
                <a:sysClr val="windowText" lastClr="000000"/>
              </a:solidFill>
              <a:effectLst/>
              <a:latin typeface="+mn-lt"/>
              <a:ea typeface="+mn-ea"/>
              <a:cs typeface="+mn-cs"/>
            </a:rPr>
            <a:t>公共下水道事業特別会計</a:t>
          </a:r>
          <a:r>
            <a:rPr lang="ja-JP" altLang="en-US" sz="1100" b="0" i="0" baseline="0">
              <a:solidFill>
                <a:sysClr val="windowText" lastClr="000000"/>
              </a:solidFill>
              <a:effectLst/>
              <a:latin typeface="+mn-lt"/>
              <a:ea typeface="+mn-ea"/>
              <a:cs typeface="+mn-cs"/>
            </a:rPr>
            <a:t>については、地方公営企業法へ移行したことによる一時的な赤字）</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4063373</v>
      </c>
      <c r="BO4" s="381"/>
      <c r="BP4" s="381"/>
      <c r="BQ4" s="381"/>
      <c r="BR4" s="381"/>
      <c r="BS4" s="381"/>
      <c r="BT4" s="381"/>
      <c r="BU4" s="382"/>
      <c r="BV4" s="380">
        <v>4505412</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7.6</v>
      </c>
      <c r="CU4" s="558"/>
      <c r="CV4" s="558"/>
      <c r="CW4" s="558"/>
      <c r="CX4" s="558"/>
      <c r="CY4" s="558"/>
      <c r="CZ4" s="558"/>
      <c r="DA4" s="559"/>
      <c r="DB4" s="557">
        <v>6.9</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3828138</v>
      </c>
      <c r="BO5" s="386"/>
      <c r="BP5" s="386"/>
      <c r="BQ5" s="386"/>
      <c r="BR5" s="386"/>
      <c r="BS5" s="386"/>
      <c r="BT5" s="386"/>
      <c r="BU5" s="387"/>
      <c r="BV5" s="385">
        <v>4321282</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88.4</v>
      </c>
      <c r="CU5" s="356"/>
      <c r="CV5" s="356"/>
      <c r="CW5" s="356"/>
      <c r="CX5" s="356"/>
      <c r="CY5" s="356"/>
      <c r="CZ5" s="356"/>
      <c r="DA5" s="357"/>
      <c r="DB5" s="355">
        <v>83.8</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235235</v>
      </c>
      <c r="BO6" s="386"/>
      <c r="BP6" s="386"/>
      <c r="BQ6" s="386"/>
      <c r="BR6" s="386"/>
      <c r="BS6" s="386"/>
      <c r="BT6" s="386"/>
      <c r="BU6" s="387"/>
      <c r="BV6" s="385">
        <v>184130</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94.9</v>
      </c>
      <c r="CU6" s="532"/>
      <c r="CV6" s="532"/>
      <c r="CW6" s="532"/>
      <c r="CX6" s="532"/>
      <c r="CY6" s="532"/>
      <c r="CZ6" s="532"/>
      <c r="DA6" s="533"/>
      <c r="DB6" s="531">
        <v>89.7</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43021</v>
      </c>
      <c r="BO7" s="386"/>
      <c r="BP7" s="386"/>
      <c r="BQ7" s="386"/>
      <c r="BR7" s="386"/>
      <c r="BS7" s="386"/>
      <c r="BT7" s="386"/>
      <c r="BU7" s="387"/>
      <c r="BV7" s="385">
        <v>4798</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2520436</v>
      </c>
      <c r="CU7" s="386"/>
      <c r="CV7" s="386"/>
      <c r="CW7" s="386"/>
      <c r="CX7" s="386"/>
      <c r="CY7" s="386"/>
      <c r="CZ7" s="386"/>
      <c r="DA7" s="387"/>
      <c r="DB7" s="385">
        <v>2607893</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192214</v>
      </c>
      <c r="BO8" s="386"/>
      <c r="BP8" s="386"/>
      <c r="BQ8" s="386"/>
      <c r="BR8" s="386"/>
      <c r="BS8" s="386"/>
      <c r="BT8" s="386"/>
      <c r="BU8" s="387"/>
      <c r="BV8" s="385">
        <v>179332</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0.48</v>
      </c>
      <c r="CU8" s="495"/>
      <c r="CV8" s="495"/>
      <c r="CW8" s="495"/>
      <c r="CX8" s="495"/>
      <c r="CY8" s="495"/>
      <c r="CZ8" s="495"/>
      <c r="DA8" s="496"/>
      <c r="DB8" s="494">
        <v>0.48</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8485</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12882</v>
      </c>
      <c r="BO9" s="386"/>
      <c r="BP9" s="386"/>
      <c r="BQ9" s="386"/>
      <c r="BR9" s="386"/>
      <c r="BS9" s="386"/>
      <c r="BT9" s="386"/>
      <c r="BU9" s="387"/>
      <c r="BV9" s="385">
        <v>55487</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12.5</v>
      </c>
      <c r="CU9" s="356"/>
      <c r="CV9" s="356"/>
      <c r="CW9" s="356"/>
      <c r="CX9" s="356"/>
      <c r="CY9" s="356"/>
      <c r="CZ9" s="356"/>
      <c r="DA9" s="357"/>
      <c r="DB9" s="355">
        <v>11.7</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8653</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2172</v>
      </c>
      <c r="BO10" s="386"/>
      <c r="BP10" s="386"/>
      <c r="BQ10" s="386"/>
      <c r="BR10" s="386"/>
      <c r="BS10" s="386"/>
      <c r="BT10" s="386"/>
      <c r="BU10" s="387"/>
      <c r="BV10" s="385">
        <v>1673</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v>2200</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8688</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t="s">
        <v>120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8533</v>
      </c>
      <c r="S13" s="487"/>
      <c r="T13" s="487"/>
      <c r="U13" s="487"/>
      <c r="V13" s="488"/>
      <c r="W13" s="474" t="s">
        <v>123</v>
      </c>
      <c r="X13" s="398"/>
      <c r="Y13" s="398"/>
      <c r="Z13" s="398"/>
      <c r="AA13" s="398"/>
      <c r="AB13" s="399"/>
      <c r="AC13" s="361">
        <v>75</v>
      </c>
      <c r="AD13" s="362"/>
      <c r="AE13" s="362"/>
      <c r="AF13" s="362"/>
      <c r="AG13" s="363"/>
      <c r="AH13" s="361">
        <v>87</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15054</v>
      </c>
      <c r="BO13" s="386"/>
      <c r="BP13" s="386"/>
      <c r="BQ13" s="386"/>
      <c r="BR13" s="386"/>
      <c r="BS13" s="386"/>
      <c r="BT13" s="386"/>
      <c r="BU13" s="387"/>
      <c r="BV13" s="385">
        <v>59360</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4.2</v>
      </c>
      <c r="CU13" s="356"/>
      <c r="CV13" s="356"/>
      <c r="CW13" s="356"/>
      <c r="CX13" s="356"/>
      <c r="CY13" s="356"/>
      <c r="CZ13" s="356"/>
      <c r="DA13" s="357"/>
      <c r="DB13" s="355">
        <v>2.7</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8736</v>
      </c>
      <c r="S14" s="487"/>
      <c r="T14" s="487"/>
      <c r="U14" s="487"/>
      <c r="V14" s="488"/>
      <c r="W14" s="489"/>
      <c r="X14" s="401"/>
      <c r="Y14" s="401"/>
      <c r="Z14" s="401"/>
      <c r="AA14" s="401"/>
      <c r="AB14" s="402"/>
      <c r="AC14" s="479">
        <v>2.1</v>
      </c>
      <c r="AD14" s="480"/>
      <c r="AE14" s="480"/>
      <c r="AF14" s="480"/>
      <c r="AG14" s="481"/>
      <c r="AH14" s="479">
        <v>2.4</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t="s">
        <v>120</v>
      </c>
      <c r="CU14" s="458"/>
      <c r="CV14" s="458"/>
      <c r="CW14" s="458"/>
      <c r="CX14" s="458"/>
      <c r="CY14" s="458"/>
      <c r="CZ14" s="458"/>
      <c r="DA14" s="459"/>
      <c r="DB14" s="490" t="s">
        <v>120</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8576</v>
      </c>
      <c r="S15" s="487"/>
      <c r="T15" s="487"/>
      <c r="U15" s="487"/>
      <c r="V15" s="488"/>
      <c r="W15" s="474" t="s">
        <v>130</v>
      </c>
      <c r="X15" s="398"/>
      <c r="Y15" s="398"/>
      <c r="Z15" s="398"/>
      <c r="AA15" s="398"/>
      <c r="AB15" s="399"/>
      <c r="AC15" s="361">
        <v>1047</v>
      </c>
      <c r="AD15" s="362"/>
      <c r="AE15" s="362"/>
      <c r="AF15" s="362"/>
      <c r="AG15" s="363"/>
      <c r="AH15" s="361">
        <v>1128</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1033849</v>
      </c>
      <c r="BO15" s="381"/>
      <c r="BP15" s="381"/>
      <c r="BQ15" s="381"/>
      <c r="BR15" s="381"/>
      <c r="BS15" s="381"/>
      <c r="BT15" s="381"/>
      <c r="BU15" s="382"/>
      <c r="BV15" s="380">
        <v>1001683</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29.2</v>
      </c>
      <c r="AD16" s="480"/>
      <c r="AE16" s="480"/>
      <c r="AF16" s="480"/>
      <c r="AG16" s="481"/>
      <c r="AH16" s="479">
        <v>30.8</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2099972</v>
      </c>
      <c r="BO16" s="386"/>
      <c r="BP16" s="386"/>
      <c r="BQ16" s="386"/>
      <c r="BR16" s="386"/>
      <c r="BS16" s="386"/>
      <c r="BT16" s="386"/>
      <c r="BU16" s="387"/>
      <c r="BV16" s="385">
        <v>2144918</v>
      </c>
      <c r="BW16" s="386"/>
      <c r="BX16" s="386"/>
      <c r="BY16" s="386"/>
      <c r="BZ16" s="386"/>
      <c r="CA16" s="386"/>
      <c r="CB16" s="386"/>
      <c r="CC16" s="387"/>
      <c r="CD16" s="154"/>
      <c r="CE16" s="383" t="s">
        <v>136</v>
      </c>
      <c r="CF16" s="383"/>
      <c r="CG16" s="383"/>
      <c r="CH16" s="383"/>
      <c r="CI16" s="383"/>
      <c r="CJ16" s="383"/>
      <c r="CK16" s="383"/>
      <c r="CL16" s="383"/>
      <c r="CM16" s="383"/>
      <c r="CN16" s="383"/>
      <c r="CO16" s="383"/>
      <c r="CP16" s="383"/>
      <c r="CQ16" s="383"/>
      <c r="CR16" s="383"/>
      <c r="CS16" s="384"/>
      <c r="CT16" s="355">
        <v>6.4</v>
      </c>
      <c r="CU16" s="356"/>
      <c r="CV16" s="356"/>
      <c r="CW16" s="356"/>
      <c r="CX16" s="356"/>
      <c r="CY16" s="356"/>
      <c r="CZ16" s="356"/>
      <c r="DA16" s="357"/>
      <c r="DB16" s="355" t="s">
        <v>120</v>
      </c>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137</v>
      </c>
      <c r="N17" s="469"/>
      <c r="O17" s="469"/>
      <c r="P17" s="469"/>
      <c r="Q17" s="470"/>
      <c r="R17" s="471" t="s">
        <v>134</v>
      </c>
      <c r="S17" s="472"/>
      <c r="T17" s="472"/>
      <c r="U17" s="472"/>
      <c r="V17" s="473"/>
      <c r="W17" s="474" t="s">
        <v>138</v>
      </c>
      <c r="X17" s="398"/>
      <c r="Y17" s="398"/>
      <c r="Z17" s="398"/>
      <c r="AA17" s="398"/>
      <c r="AB17" s="399"/>
      <c r="AC17" s="361">
        <v>2467</v>
      </c>
      <c r="AD17" s="362"/>
      <c r="AE17" s="362"/>
      <c r="AF17" s="362"/>
      <c r="AG17" s="363"/>
      <c r="AH17" s="361">
        <v>2442</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1328555</v>
      </c>
      <c r="BO17" s="386"/>
      <c r="BP17" s="386"/>
      <c r="BQ17" s="386"/>
      <c r="BR17" s="386"/>
      <c r="BS17" s="386"/>
      <c r="BT17" s="386"/>
      <c r="BU17" s="387"/>
      <c r="BV17" s="385">
        <v>1281824</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5.93</v>
      </c>
      <c r="M18" s="450"/>
      <c r="N18" s="450"/>
      <c r="O18" s="450"/>
      <c r="P18" s="450"/>
      <c r="Q18" s="450"/>
      <c r="R18" s="451"/>
      <c r="S18" s="451"/>
      <c r="T18" s="451"/>
      <c r="U18" s="451"/>
      <c r="V18" s="452"/>
      <c r="W18" s="466"/>
      <c r="X18" s="467"/>
      <c r="Y18" s="467"/>
      <c r="Z18" s="467"/>
      <c r="AA18" s="467"/>
      <c r="AB18" s="475"/>
      <c r="AC18" s="349">
        <v>68.7</v>
      </c>
      <c r="AD18" s="350"/>
      <c r="AE18" s="350"/>
      <c r="AF18" s="350"/>
      <c r="AG18" s="453"/>
      <c r="AH18" s="349">
        <v>66.8</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2248245</v>
      </c>
      <c r="BO18" s="386"/>
      <c r="BP18" s="386"/>
      <c r="BQ18" s="386"/>
      <c r="BR18" s="386"/>
      <c r="BS18" s="386"/>
      <c r="BT18" s="386"/>
      <c r="BU18" s="387"/>
      <c r="BV18" s="385">
        <v>2269766</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1431</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3095422</v>
      </c>
      <c r="BO19" s="386"/>
      <c r="BP19" s="386"/>
      <c r="BQ19" s="386"/>
      <c r="BR19" s="386"/>
      <c r="BS19" s="386"/>
      <c r="BT19" s="386"/>
      <c r="BU19" s="387"/>
      <c r="BV19" s="385">
        <v>3247515</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3248</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4777747</v>
      </c>
      <c r="BO23" s="386"/>
      <c r="BP23" s="386"/>
      <c r="BQ23" s="386"/>
      <c r="BR23" s="386"/>
      <c r="BS23" s="386"/>
      <c r="BT23" s="386"/>
      <c r="BU23" s="387"/>
      <c r="BV23" s="385">
        <v>4899873</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8300</v>
      </c>
      <c r="R24" s="362"/>
      <c r="S24" s="362"/>
      <c r="T24" s="362"/>
      <c r="U24" s="362"/>
      <c r="V24" s="363"/>
      <c r="W24" s="427"/>
      <c r="X24" s="418"/>
      <c r="Y24" s="419"/>
      <c r="Z24" s="358" t="s">
        <v>154</v>
      </c>
      <c r="AA24" s="359"/>
      <c r="AB24" s="359"/>
      <c r="AC24" s="359"/>
      <c r="AD24" s="359"/>
      <c r="AE24" s="359"/>
      <c r="AF24" s="359"/>
      <c r="AG24" s="360"/>
      <c r="AH24" s="361">
        <v>82</v>
      </c>
      <c r="AI24" s="362"/>
      <c r="AJ24" s="362"/>
      <c r="AK24" s="362"/>
      <c r="AL24" s="363"/>
      <c r="AM24" s="361">
        <v>255348</v>
      </c>
      <c r="AN24" s="362"/>
      <c r="AO24" s="362"/>
      <c r="AP24" s="362"/>
      <c r="AQ24" s="362"/>
      <c r="AR24" s="363"/>
      <c r="AS24" s="361">
        <v>3114</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3910504</v>
      </c>
      <c r="BO24" s="386"/>
      <c r="BP24" s="386"/>
      <c r="BQ24" s="386"/>
      <c r="BR24" s="386"/>
      <c r="BS24" s="386"/>
      <c r="BT24" s="386"/>
      <c r="BU24" s="387"/>
      <c r="BV24" s="385">
        <v>4187488</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1</v>
      </c>
      <c r="M25" s="362"/>
      <c r="N25" s="362"/>
      <c r="O25" s="362"/>
      <c r="P25" s="363"/>
      <c r="Q25" s="361">
        <v>7100</v>
      </c>
      <c r="R25" s="362"/>
      <c r="S25" s="362"/>
      <c r="T25" s="362"/>
      <c r="U25" s="362"/>
      <c r="V25" s="363"/>
      <c r="W25" s="427"/>
      <c r="X25" s="418"/>
      <c r="Y25" s="419"/>
      <c r="Z25" s="358" t="s">
        <v>157</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226382</v>
      </c>
      <c r="BO25" s="381"/>
      <c r="BP25" s="381"/>
      <c r="BQ25" s="381"/>
      <c r="BR25" s="381"/>
      <c r="BS25" s="381"/>
      <c r="BT25" s="381"/>
      <c r="BU25" s="382"/>
      <c r="BV25" s="380">
        <v>254359</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6400</v>
      </c>
      <c r="R26" s="362"/>
      <c r="S26" s="362"/>
      <c r="T26" s="362"/>
      <c r="U26" s="362"/>
      <c r="V26" s="363"/>
      <c r="W26" s="427"/>
      <c r="X26" s="418"/>
      <c r="Y26" s="419"/>
      <c r="Z26" s="358" t="s">
        <v>160</v>
      </c>
      <c r="AA26" s="440"/>
      <c r="AB26" s="440"/>
      <c r="AC26" s="440"/>
      <c r="AD26" s="440"/>
      <c r="AE26" s="440"/>
      <c r="AF26" s="440"/>
      <c r="AG26" s="441"/>
      <c r="AH26" s="361">
        <v>8</v>
      </c>
      <c r="AI26" s="362"/>
      <c r="AJ26" s="362"/>
      <c r="AK26" s="362"/>
      <c r="AL26" s="363"/>
      <c r="AM26" s="361">
        <v>21992</v>
      </c>
      <c r="AN26" s="362"/>
      <c r="AO26" s="362"/>
      <c r="AP26" s="362"/>
      <c r="AQ26" s="362"/>
      <c r="AR26" s="363"/>
      <c r="AS26" s="361">
        <v>2749</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3300</v>
      </c>
      <c r="R27" s="362"/>
      <c r="S27" s="362"/>
      <c r="T27" s="362"/>
      <c r="U27" s="362"/>
      <c r="V27" s="363"/>
      <c r="W27" s="427"/>
      <c r="X27" s="418"/>
      <c r="Y27" s="419"/>
      <c r="Z27" s="358" t="s">
        <v>163</v>
      </c>
      <c r="AA27" s="359"/>
      <c r="AB27" s="359"/>
      <c r="AC27" s="359"/>
      <c r="AD27" s="359"/>
      <c r="AE27" s="359"/>
      <c r="AF27" s="359"/>
      <c r="AG27" s="360"/>
      <c r="AH27" s="361">
        <v>7</v>
      </c>
      <c r="AI27" s="362"/>
      <c r="AJ27" s="362"/>
      <c r="AK27" s="362"/>
      <c r="AL27" s="363"/>
      <c r="AM27" s="361">
        <v>18361</v>
      </c>
      <c r="AN27" s="362"/>
      <c r="AO27" s="362"/>
      <c r="AP27" s="362"/>
      <c r="AQ27" s="362"/>
      <c r="AR27" s="363"/>
      <c r="AS27" s="361">
        <v>2623</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401333</v>
      </c>
      <c r="BO27" s="389"/>
      <c r="BP27" s="389"/>
      <c r="BQ27" s="389"/>
      <c r="BR27" s="389"/>
      <c r="BS27" s="389"/>
      <c r="BT27" s="389"/>
      <c r="BU27" s="390"/>
      <c r="BV27" s="388">
        <v>400757</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165</v>
      </c>
      <c r="F28" s="359"/>
      <c r="G28" s="359"/>
      <c r="H28" s="359"/>
      <c r="I28" s="359"/>
      <c r="J28" s="359"/>
      <c r="K28" s="360"/>
      <c r="L28" s="361">
        <v>1</v>
      </c>
      <c r="M28" s="362"/>
      <c r="N28" s="362"/>
      <c r="O28" s="362"/>
      <c r="P28" s="363"/>
      <c r="Q28" s="361">
        <v>2800</v>
      </c>
      <c r="R28" s="362"/>
      <c r="S28" s="362"/>
      <c r="T28" s="362"/>
      <c r="U28" s="362"/>
      <c r="V28" s="363"/>
      <c r="W28" s="427"/>
      <c r="X28" s="418"/>
      <c r="Y28" s="419"/>
      <c r="Z28" s="358" t="s">
        <v>166</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766857</v>
      </c>
      <c r="BO28" s="381"/>
      <c r="BP28" s="381"/>
      <c r="BQ28" s="381"/>
      <c r="BR28" s="381"/>
      <c r="BS28" s="381"/>
      <c r="BT28" s="381"/>
      <c r="BU28" s="382"/>
      <c r="BV28" s="380">
        <v>764685</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169</v>
      </c>
      <c r="F29" s="359"/>
      <c r="G29" s="359"/>
      <c r="H29" s="359"/>
      <c r="I29" s="359"/>
      <c r="J29" s="359"/>
      <c r="K29" s="360"/>
      <c r="L29" s="361">
        <v>10</v>
      </c>
      <c r="M29" s="362"/>
      <c r="N29" s="362"/>
      <c r="O29" s="362"/>
      <c r="P29" s="363"/>
      <c r="Q29" s="361">
        <v>2600</v>
      </c>
      <c r="R29" s="362"/>
      <c r="S29" s="362"/>
      <c r="T29" s="362"/>
      <c r="U29" s="362"/>
      <c r="V29" s="363"/>
      <c r="W29" s="428"/>
      <c r="X29" s="429"/>
      <c r="Y29" s="430"/>
      <c r="Z29" s="358" t="s">
        <v>170</v>
      </c>
      <c r="AA29" s="359"/>
      <c r="AB29" s="359"/>
      <c r="AC29" s="359"/>
      <c r="AD29" s="359"/>
      <c r="AE29" s="359"/>
      <c r="AF29" s="359"/>
      <c r="AG29" s="360"/>
      <c r="AH29" s="361">
        <v>89</v>
      </c>
      <c r="AI29" s="362"/>
      <c r="AJ29" s="362"/>
      <c r="AK29" s="362"/>
      <c r="AL29" s="363"/>
      <c r="AM29" s="361">
        <v>273709</v>
      </c>
      <c r="AN29" s="362"/>
      <c r="AO29" s="362"/>
      <c r="AP29" s="362"/>
      <c r="AQ29" s="362"/>
      <c r="AR29" s="363"/>
      <c r="AS29" s="361">
        <v>3075</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1625672</v>
      </c>
      <c r="BO29" s="386"/>
      <c r="BP29" s="386"/>
      <c r="BQ29" s="386"/>
      <c r="BR29" s="386"/>
      <c r="BS29" s="386"/>
      <c r="BT29" s="386"/>
      <c r="BU29" s="387"/>
      <c r="BV29" s="385">
        <v>1622068</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93.1</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1849085</v>
      </c>
      <c r="BO30" s="389"/>
      <c r="BP30" s="389"/>
      <c r="BQ30" s="389"/>
      <c r="BR30" s="389"/>
      <c r="BS30" s="389"/>
      <c r="BT30" s="389"/>
      <c r="BU30" s="390"/>
      <c r="BV30" s="388">
        <v>1800812</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IF('各会計、関係団体の財政状況及び健全化判断比率'!B32="","",'各会計、関係団体の財政状況及び健全化判断比率'!B32)</f>
        <v>水道事業会計</v>
      </c>
      <c r="AP34" s="344"/>
      <c r="AQ34" s="344"/>
      <c r="AR34" s="344"/>
      <c r="AS34" s="344"/>
      <c r="AT34" s="344"/>
      <c r="AU34" s="344"/>
      <c r="AV34" s="344"/>
      <c r="AW34" s="344"/>
      <c r="AX34" s="344"/>
      <c r="AY34" s="344"/>
      <c r="AZ34" s="344"/>
      <c r="BA34" s="344"/>
      <c r="BB34" s="344"/>
      <c r="BC34" s="344"/>
      <c r="BD34" s="167"/>
      <c r="BE34" s="345">
        <f>IF(BG34="","",MAX(C34:D43,U34:V43,AM34:AN43)+1)</f>
        <v>8</v>
      </c>
      <c r="BF34" s="345"/>
      <c r="BG34" s="344" t="str">
        <f>IF('各会計、関係団体の財政状況及び健全化判断比率'!B33="","",'各会計、関係団体の財政状況及び健全化判断比率'!B33)</f>
        <v>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川西町・三宅町式下中学校組合</v>
      </c>
      <c r="BZ34" s="344"/>
      <c r="CA34" s="344"/>
      <c r="CB34" s="344"/>
      <c r="CC34" s="344"/>
      <c r="CD34" s="344"/>
      <c r="CE34" s="344"/>
      <c r="CF34" s="344"/>
      <c r="CG34" s="344"/>
      <c r="CH34" s="344"/>
      <c r="CI34" s="344"/>
      <c r="CJ34" s="344"/>
      <c r="CK34" s="344"/>
      <c r="CL34" s="344"/>
      <c r="CM34" s="344"/>
      <c r="CN34" s="167"/>
      <c r="CO34" s="345">
        <f>IF(CQ34="","",MAX(C34:D43,U34:V43,AM34:AN43,BE34:BF43,BW34:BX43)+1)</f>
        <v>17</v>
      </c>
      <c r="CP34" s="345"/>
      <c r="CQ34" s="344" t="str">
        <f>IF('各会計、関係団体の財政状況及び健全化判断比率'!BS7="","",'各会計、関係団体の財政状況及び健全化判断比率'!BS7)</f>
        <v>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住宅新築資金等貸付事業特別会計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奈良県市町村総合事務組合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奈良県広域水質検査センター組合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6</v>
      </c>
      <c r="V37" s="345"/>
      <c r="W37" s="344" t="str">
        <f>IF('各会計、関係団体の財政状況及び健全化判断比率'!B31="","",'各会計、関係団体の財政状況及び健全化判断比率'!B31)</f>
        <v>介護サービス事業特別会計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12</v>
      </c>
      <c r="BX37" s="345"/>
      <c r="BY37" s="344" t="str">
        <f>IF('各会計、関係団体の財政状況及び健全化判断比率'!B71="","",'各会計、関係団体の財政状況及び健全化判断比率'!B71)</f>
        <v>奈良県住宅新築資金等貸付金回収管理組合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13</v>
      </c>
      <c r="BX38" s="345"/>
      <c r="BY38" s="344" t="str">
        <f>IF('各会計、関係団体の財政状況及び健全化判断比率'!B72="","",'各会計、関係団体の財政状況及び健全化判断比率'!B72)</f>
        <v>奈良県後期高齢者医療広域組合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14</v>
      </c>
      <c r="BX39" s="345"/>
      <c r="BY39" s="344" t="str">
        <f>IF('各会計、関係団体の財政状況及び健全化判断比率'!B73="","",'各会計、関係団体の財政状況及び健全化判断比率'!B73)</f>
        <v>奈良県広域消防組合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15</v>
      </c>
      <c r="BX40" s="345"/>
      <c r="BY40" s="344" t="str">
        <f>IF('各会計、関係団体の財政状況及び健全化判断比率'!B74="","",'各会計、関係団体の財政状況及び健全化判断比率'!B74)</f>
        <v>山辺・県北西部広域環境衛生組合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16</v>
      </c>
      <c r="BX41" s="345"/>
      <c r="BY41" s="344" t="str">
        <f>IF('各会計、関係団体の財政状況及び健全化判断比率'!B75="","",'各会計、関係団体の財政状況及び健全化判断比率'!B75)</f>
        <v>国保中央病院組合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8" t="s">
        <v>523</v>
      </c>
      <c r="D34" s="1158"/>
      <c r="E34" s="1159"/>
      <c r="F34" s="32" t="s">
        <v>524</v>
      </c>
      <c r="G34" s="33" t="s">
        <v>525</v>
      </c>
      <c r="H34" s="33" t="s">
        <v>526</v>
      </c>
      <c r="I34" s="33" t="s">
        <v>527</v>
      </c>
      <c r="J34" s="34" t="s">
        <v>528</v>
      </c>
      <c r="K34" s="22"/>
      <c r="L34" s="22"/>
      <c r="M34" s="22"/>
      <c r="N34" s="22"/>
      <c r="O34" s="22"/>
      <c r="P34" s="22"/>
    </row>
    <row r="35" spans="1:16" ht="39" customHeight="1">
      <c r="A35" s="22"/>
      <c r="B35" s="35"/>
      <c r="C35" s="1152" t="s">
        <v>529</v>
      </c>
      <c r="D35" s="1153"/>
      <c r="E35" s="1154"/>
      <c r="F35" s="36">
        <v>0</v>
      </c>
      <c r="G35" s="37">
        <v>0</v>
      </c>
      <c r="H35" s="37">
        <v>0</v>
      </c>
      <c r="I35" s="37">
        <v>0</v>
      </c>
      <c r="J35" s="38" t="s">
        <v>530</v>
      </c>
      <c r="K35" s="22"/>
      <c r="L35" s="22"/>
      <c r="M35" s="22"/>
      <c r="N35" s="22"/>
      <c r="O35" s="22"/>
      <c r="P35" s="22"/>
    </row>
    <row r="36" spans="1:16" ht="39" customHeight="1">
      <c r="A36" s="22"/>
      <c r="B36" s="35"/>
      <c r="C36" s="1152" t="s">
        <v>531</v>
      </c>
      <c r="D36" s="1153"/>
      <c r="E36" s="1154"/>
      <c r="F36" s="36">
        <v>14.86</v>
      </c>
      <c r="G36" s="37">
        <v>13.33</v>
      </c>
      <c r="H36" s="37">
        <v>12.84</v>
      </c>
      <c r="I36" s="37">
        <v>12.47</v>
      </c>
      <c r="J36" s="38">
        <v>13.24</v>
      </c>
      <c r="K36" s="22"/>
      <c r="L36" s="22"/>
      <c r="M36" s="22"/>
      <c r="N36" s="22"/>
      <c r="O36" s="22"/>
      <c r="P36" s="22"/>
    </row>
    <row r="37" spans="1:16" ht="39" customHeight="1">
      <c r="A37" s="22"/>
      <c r="B37" s="35"/>
      <c r="C37" s="1152" t="s">
        <v>532</v>
      </c>
      <c r="D37" s="1153"/>
      <c r="E37" s="1154"/>
      <c r="F37" s="36">
        <v>2.38</v>
      </c>
      <c r="G37" s="37">
        <v>2.2999999999999998</v>
      </c>
      <c r="H37" s="37">
        <v>5.51</v>
      </c>
      <c r="I37" s="37">
        <v>7.25</v>
      </c>
      <c r="J37" s="38">
        <v>7.52</v>
      </c>
      <c r="K37" s="22"/>
      <c r="L37" s="22"/>
      <c r="M37" s="22"/>
      <c r="N37" s="22"/>
      <c r="O37" s="22"/>
      <c r="P37" s="22"/>
    </row>
    <row r="38" spans="1:16" ht="39" customHeight="1">
      <c r="A38" s="22"/>
      <c r="B38" s="35"/>
      <c r="C38" s="1152" t="s">
        <v>533</v>
      </c>
      <c r="D38" s="1153"/>
      <c r="E38" s="1154"/>
      <c r="F38" s="36">
        <v>0.54</v>
      </c>
      <c r="G38" s="37">
        <v>0.04</v>
      </c>
      <c r="H38" s="37">
        <v>0.25</v>
      </c>
      <c r="I38" s="37">
        <v>0.14000000000000001</v>
      </c>
      <c r="J38" s="38">
        <v>0.52</v>
      </c>
      <c r="K38" s="22"/>
      <c r="L38" s="22"/>
      <c r="M38" s="22"/>
      <c r="N38" s="22"/>
      <c r="O38" s="22"/>
      <c r="P38" s="22"/>
    </row>
    <row r="39" spans="1:16" ht="39" customHeight="1">
      <c r="A39" s="22"/>
      <c r="B39" s="35"/>
      <c r="C39" s="1152" t="s">
        <v>534</v>
      </c>
      <c r="D39" s="1153"/>
      <c r="E39" s="1154"/>
      <c r="F39" s="36">
        <v>0</v>
      </c>
      <c r="G39" s="37">
        <v>0.02</v>
      </c>
      <c r="H39" s="37">
        <v>0.03</v>
      </c>
      <c r="I39" s="37">
        <v>0.01</v>
      </c>
      <c r="J39" s="38">
        <v>0.01</v>
      </c>
      <c r="K39" s="22"/>
      <c r="L39" s="22"/>
      <c r="M39" s="22"/>
      <c r="N39" s="22"/>
      <c r="O39" s="22"/>
      <c r="P39" s="22"/>
    </row>
    <row r="40" spans="1:16" ht="39" customHeight="1">
      <c r="A40" s="22"/>
      <c r="B40" s="35"/>
      <c r="C40" s="1152" t="s">
        <v>535</v>
      </c>
      <c r="D40" s="1153"/>
      <c r="E40" s="1154"/>
      <c r="F40" s="36">
        <v>0</v>
      </c>
      <c r="G40" s="37">
        <v>0</v>
      </c>
      <c r="H40" s="37">
        <v>0</v>
      </c>
      <c r="I40" s="37">
        <v>0.01</v>
      </c>
      <c r="J40" s="38">
        <v>0</v>
      </c>
      <c r="K40" s="22"/>
      <c r="L40" s="22"/>
      <c r="M40" s="22"/>
      <c r="N40" s="22"/>
      <c r="O40" s="22"/>
      <c r="P40" s="22"/>
    </row>
    <row r="41" spans="1:16" ht="39" customHeight="1">
      <c r="A41" s="22"/>
      <c r="B41" s="35"/>
      <c r="C41" s="1152" t="s">
        <v>536</v>
      </c>
      <c r="D41" s="1153"/>
      <c r="E41" s="1154"/>
      <c r="F41" s="36">
        <v>1.54</v>
      </c>
      <c r="G41" s="37">
        <v>0.74</v>
      </c>
      <c r="H41" s="37">
        <v>0.03</v>
      </c>
      <c r="I41" s="37">
        <v>0.53</v>
      </c>
      <c r="J41" s="38">
        <v>0</v>
      </c>
      <c r="K41" s="22"/>
      <c r="L41" s="22"/>
      <c r="M41" s="22"/>
      <c r="N41" s="22"/>
      <c r="O41" s="22"/>
      <c r="P41" s="22"/>
    </row>
    <row r="42" spans="1:16" ht="39" customHeight="1">
      <c r="A42" s="22"/>
      <c r="B42" s="39"/>
      <c r="C42" s="1152" t="s">
        <v>537</v>
      </c>
      <c r="D42" s="1153"/>
      <c r="E42" s="1154"/>
      <c r="F42" s="36" t="s">
        <v>479</v>
      </c>
      <c r="G42" s="37" t="s">
        <v>479</v>
      </c>
      <c r="H42" s="37" t="s">
        <v>479</v>
      </c>
      <c r="I42" s="37" t="s">
        <v>479</v>
      </c>
      <c r="J42" s="38" t="s">
        <v>479</v>
      </c>
      <c r="K42" s="22"/>
      <c r="L42" s="22"/>
      <c r="M42" s="22"/>
      <c r="N42" s="22"/>
      <c r="O42" s="22"/>
      <c r="P42" s="22"/>
    </row>
    <row r="43" spans="1:16" ht="39" customHeight="1" thickBot="1">
      <c r="A43" s="22"/>
      <c r="B43" s="40"/>
      <c r="C43" s="1155" t="s">
        <v>538</v>
      </c>
      <c r="D43" s="1156"/>
      <c r="E43" s="1157"/>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8" t="s">
        <v>11</v>
      </c>
      <c r="C45" s="1169"/>
      <c r="D45" s="58"/>
      <c r="E45" s="1174" t="s">
        <v>12</v>
      </c>
      <c r="F45" s="1174"/>
      <c r="G45" s="1174"/>
      <c r="H45" s="1174"/>
      <c r="I45" s="1174"/>
      <c r="J45" s="1175"/>
      <c r="K45" s="59">
        <v>475</v>
      </c>
      <c r="L45" s="60">
        <v>356</v>
      </c>
      <c r="M45" s="60">
        <v>377</v>
      </c>
      <c r="N45" s="60">
        <v>407</v>
      </c>
      <c r="O45" s="61">
        <v>408</v>
      </c>
      <c r="P45" s="48"/>
      <c r="Q45" s="48"/>
      <c r="R45" s="48"/>
      <c r="S45" s="48"/>
      <c r="T45" s="48"/>
      <c r="U45" s="48"/>
    </row>
    <row r="46" spans="1:21" ht="30.75" customHeight="1">
      <c r="A46" s="48"/>
      <c r="B46" s="1170"/>
      <c r="C46" s="1171"/>
      <c r="D46" s="62"/>
      <c r="E46" s="1162" t="s">
        <v>13</v>
      </c>
      <c r="F46" s="1162"/>
      <c r="G46" s="1162"/>
      <c r="H46" s="1162"/>
      <c r="I46" s="1162"/>
      <c r="J46" s="1163"/>
      <c r="K46" s="63" t="s">
        <v>479</v>
      </c>
      <c r="L46" s="64" t="s">
        <v>479</v>
      </c>
      <c r="M46" s="64" t="s">
        <v>479</v>
      </c>
      <c r="N46" s="64" t="s">
        <v>479</v>
      </c>
      <c r="O46" s="65" t="s">
        <v>479</v>
      </c>
      <c r="P46" s="48"/>
      <c r="Q46" s="48"/>
      <c r="R46" s="48"/>
      <c r="S46" s="48"/>
      <c r="T46" s="48"/>
      <c r="U46" s="48"/>
    </row>
    <row r="47" spans="1:21" ht="30.75" customHeight="1">
      <c r="A47" s="48"/>
      <c r="B47" s="1170"/>
      <c r="C47" s="1171"/>
      <c r="D47" s="62"/>
      <c r="E47" s="1162" t="s">
        <v>14</v>
      </c>
      <c r="F47" s="1162"/>
      <c r="G47" s="1162"/>
      <c r="H47" s="1162"/>
      <c r="I47" s="1162"/>
      <c r="J47" s="1163"/>
      <c r="K47" s="63" t="s">
        <v>479</v>
      </c>
      <c r="L47" s="64" t="s">
        <v>479</v>
      </c>
      <c r="M47" s="64" t="s">
        <v>479</v>
      </c>
      <c r="N47" s="64" t="s">
        <v>479</v>
      </c>
      <c r="O47" s="65" t="s">
        <v>479</v>
      </c>
      <c r="P47" s="48"/>
      <c r="Q47" s="48"/>
      <c r="R47" s="48"/>
      <c r="S47" s="48"/>
      <c r="T47" s="48"/>
      <c r="U47" s="48"/>
    </row>
    <row r="48" spans="1:21" ht="30.75" customHeight="1">
      <c r="A48" s="48"/>
      <c r="B48" s="1170"/>
      <c r="C48" s="1171"/>
      <c r="D48" s="62"/>
      <c r="E48" s="1162" t="s">
        <v>15</v>
      </c>
      <c r="F48" s="1162"/>
      <c r="G48" s="1162"/>
      <c r="H48" s="1162"/>
      <c r="I48" s="1162"/>
      <c r="J48" s="1163"/>
      <c r="K48" s="63">
        <v>107</v>
      </c>
      <c r="L48" s="64">
        <v>104</v>
      </c>
      <c r="M48" s="64">
        <v>101</v>
      </c>
      <c r="N48" s="64">
        <v>94</v>
      </c>
      <c r="O48" s="65">
        <v>102</v>
      </c>
      <c r="P48" s="48"/>
      <c r="Q48" s="48"/>
      <c r="R48" s="48"/>
      <c r="S48" s="48"/>
      <c r="T48" s="48"/>
      <c r="U48" s="48"/>
    </row>
    <row r="49" spans="1:21" ht="30.75" customHeight="1">
      <c r="A49" s="48"/>
      <c r="B49" s="1170"/>
      <c r="C49" s="1171"/>
      <c r="D49" s="62"/>
      <c r="E49" s="1162" t="s">
        <v>16</v>
      </c>
      <c r="F49" s="1162"/>
      <c r="G49" s="1162"/>
      <c r="H49" s="1162"/>
      <c r="I49" s="1162"/>
      <c r="J49" s="1163"/>
      <c r="K49" s="63">
        <v>37</v>
      </c>
      <c r="L49" s="64">
        <v>36</v>
      </c>
      <c r="M49" s="64">
        <v>32</v>
      </c>
      <c r="N49" s="64">
        <v>47</v>
      </c>
      <c r="O49" s="65">
        <v>52</v>
      </c>
      <c r="P49" s="48"/>
      <c r="Q49" s="48"/>
      <c r="R49" s="48"/>
      <c r="S49" s="48"/>
      <c r="T49" s="48"/>
      <c r="U49" s="48"/>
    </row>
    <row r="50" spans="1:21" ht="30.75" customHeight="1">
      <c r="A50" s="48"/>
      <c r="B50" s="1170"/>
      <c r="C50" s="1171"/>
      <c r="D50" s="62"/>
      <c r="E50" s="1162" t="s">
        <v>17</v>
      </c>
      <c r="F50" s="1162"/>
      <c r="G50" s="1162"/>
      <c r="H50" s="1162"/>
      <c r="I50" s="1162"/>
      <c r="J50" s="1163"/>
      <c r="K50" s="63">
        <v>0</v>
      </c>
      <c r="L50" s="64">
        <v>0</v>
      </c>
      <c r="M50" s="64">
        <v>2</v>
      </c>
      <c r="N50" s="64">
        <v>2</v>
      </c>
      <c r="O50" s="65">
        <v>7</v>
      </c>
      <c r="P50" s="48"/>
      <c r="Q50" s="48"/>
      <c r="R50" s="48"/>
      <c r="S50" s="48"/>
      <c r="T50" s="48"/>
      <c r="U50" s="48"/>
    </row>
    <row r="51" spans="1:21" ht="30.75" customHeight="1">
      <c r="A51" s="48"/>
      <c r="B51" s="1172"/>
      <c r="C51" s="1173"/>
      <c r="D51" s="66"/>
      <c r="E51" s="1162" t="s">
        <v>18</v>
      </c>
      <c r="F51" s="1162"/>
      <c r="G51" s="1162"/>
      <c r="H51" s="1162"/>
      <c r="I51" s="1162"/>
      <c r="J51" s="1163"/>
      <c r="K51" s="63" t="s">
        <v>479</v>
      </c>
      <c r="L51" s="64" t="s">
        <v>479</v>
      </c>
      <c r="M51" s="64" t="s">
        <v>479</v>
      </c>
      <c r="N51" s="64" t="s">
        <v>479</v>
      </c>
      <c r="O51" s="65" t="s">
        <v>479</v>
      </c>
      <c r="P51" s="48"/>
      <c r="Q51" s="48"/>
      <c r="R51" s="48"/>
      <c r="S51" s="48"/>
      <c r="T51" s="48"/>
      <c r="U51" s="48"/>
    </row>
    <row r="52" spans="1:21" ht="30.75" customHeight="1">
      <c r="A52" s="48"/>
      <c r="B52" s="1160" t="s">
        <v>19</v>
      </c>
      <c r="C52" s="1161"/>
      <c r="D52" s="66"/>
      <c r="E52" s="1162" t="s">
        <v>20</v>
      </c>
      <c r="F52" s="1162"/>
      <c r="G52" s="1162"/>
      <c r="H52" s="1162"/>
      <c r="I52" s="1162"/>
      <c r="J52" s="1163"/>
      <c r="K52" s="63">
        <v>458</v>
      </c>
      <c r="L52" s="64">
        <v>445</v>
      </c>
      <c r="M52" s="64">
        <v>471</v>
      </c>
      <c r="N52" s="64">
        <v>461</v>
      </c>
      <c r="O52" s="65">
        <v>422</v>
      </c>
      <c r="P52" s="48"/>
      <c r="Q52" s="48"/>
      <c r="R52" s="48"/>
      <c r="S52" s="48"/>
      <c r="T52" s="48"/>
      <c r="U52" s="48"/>
    </row>
    <row r="53" spans="1:21" ht="30.75" customHeight="1" thickBot="1">
      <c r="A53" s="48"/>
      <c r="B53" s="1164" t="s">
        <v>21</v>
      </c>
      <c r="C53" s="1165"/>
      <c r="D53" s="67"/>
      <c r="E53" s="1166" t="s">
        <v>22</v>
      </c>
      <c r="F53" s="1166"/>
      <c r="G53" s="1166"/>
      <c r="H53" s="1166"/>
      <c r="I53" s="1166"/>
      <c r="J53" s="1167"/>
      <c r="K53" s="68">
        <v>161</v>
      </c>
      <c r="L53" s="69">
        <v>51</v>
      </c>
      <c r="M53" s="69">
        <v>41</v>
      </c>
      <c r="N53" s="69">
        <v>89</v>
      </c>
      <c r="O53" s="70">
        <v>147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8" t="s">
        <v>24</v>
      </c>
      <c r="C41" s="1189"/>
      <c r="D41" s="81"/>
      <c r="E41" s="1190" t="s">
        <v>25</v>
      </c>
      <c r="F41" s="1190"/>
      <c r="G41" s="1190"/>
      <c r="H41" s="1191"/>
      <c r="I41" s="82">
        <v>3819</v>
      </c>
      <c r="J41" s="83">
        <v>4812</v>
      </c>
      <c r="K41" s="83">
        <v>5024</v>
      </c>
      <c r="L41" s="83">
        <v>4900</v>
      </c>
      <c r="M41" s="84">
        <v>4778</v>
      </c>
    </row>
    <row r="42" spans="2:13" ht="27.75" customHeight="1">
      <c r="B42" s="1178"/>
      <c r="C42" s="1179"/>
      <c r="D42" s="85"/>
      <c r="E42" s="1182" t="s">
        <v>26</v>
      </c>
      <c r="F42" s="1182"/>
      <c r="G42" s="1182"/>
      <c r="H42" s="1183"/>
      <c r="I42" s="86">
        <v>18</v>
      </c>
      <c r="J42" s="87">
        <v>18</v>
      </c>
      <c r="K42" s="87" t="s">
        <v>479</v>
      </c>
      <c r="L42" s="87" t="s">
        <v>479</v>
      </c>
      <c r="M42" s="88" t="s">
        <v>479</v>
      </c>
    </row>
    <row r="43" spans="2:13" ht="27.75" customHeight="1">
      <c r="B43" s="1178"/>
      <c r="C43" s="1179"/>
      <c r="D43" s="85"/>
      <c r="E43" s="1182" t="s">
        <v>27</v>
      </c>
      <c r="F43" s="1182"/>
      <c r="G43" s="1182"/>
      <c r="H43" s="1183"/>
      <c r="I43" s="86">
        <v>987</v>
      </c>
      <c r="J43" s="87">
        <v>874</v>
      </c>
      <c r="K43" s="87">
        <v>780</v>
      </c>
      <c r="L43" s="87">
        <v>716</v>
      </c>
      <c r="M43" s="88">
        <v>663</v>
      </c>
    </row>
    <row r="44" spans="2:13" ht="27.75" customHeight="1">
      <c r="B44" s="1178"/>
      <c r="C44" s="1179"/>
      <c r="D44" s="85"/>
      <c r="E44" s="1182" t="s">
        <v>28</v>
      </c>
      <c r="F44" s="1182"/>
      <c r="G44" s="1182"/>
      <c r="H44" s="1183"/>
      <c r="I44" s="86">
        <v>417</v>
      </c>
      <c r="J44" s="87">
        <v>570</v>
      </c>
      <c r="K44" s="87">
        <v>573</v>
      </c>
      <c r="L44" s="87">
        <v>575</v>
      </c>
      <c r="M44" s="88">
        <v>529</v>
      </c>
    </row>
    <row r="45" spans="2:13" ht="27.75" customHeight="1">
      <c r="B45" s="1178"/>
      <c r="C45" s="1179"/>
      <c r="D45" s="85"/>
      <c r="E45" s="1182" t="s">
        <v>29</v>
      </c>
      <c r="F45" s="1182"/>
      <c r="G45" s="1182"/>
      <c r="H45" s="1183"/>
      <c r="I45" s="86">
        <v>807</v>
      </c>
      <c r="J45" s="87">
        <v>782</v>
      </c>
      <c r="K45" s="87">
        <v>703</v>
      </c>
      <c r="L45" s="87">
        <v>613</v>
      </c>
      <c r="M45" s="88">
        <v>577</v>
      </c>
    </row>
    <row r="46" spans="2:13" ht="27.75" customHeight="1">
      <c r="B46" s="1178"/>
      <c r="C46" s="1179"/>
      <c r="D46" s="89"/>
      <c r="E46" s="1182" t="s">
        <v>30</v>
      </c>
      <c r="F46" s="1182"/>
      <c r="G46" s="1182"/>
      <c r="H46" s="1183"/>
      <c r="I46" s="86" t="s">
        <v>479</v>
      </c>
      <c r="J46" s="87" t="s">
        <v>479</v>
      </c>
      <c r="K46" s="87">
        <v>38</v>
      </c>
      <c r="L46" s="87">
        <v>38</v>
      </c>
      <c r="M46" s="88">
        <v>38</v>
      </c>
    </row>
    <row r="47" spans="2:13" ht="27.75" customHeight="1">
      <c r="B47" s="1178"/>
      <c r="C47" s="1179"/>
      <c r="D47" s="90"/>
      <c r="E47" s="1192" t="s">
        <v>31</v>
      </c>
      <c r="F47" s="1193"/>
      <c r="G47" s="1193"/>
      <c r="H47" s="1194"/>
      <c r="I47" s="86" t="s">
        <v>479</v>
      </c>
      <c r="J47" s="87" t="s">
        <v>479</v>
      </c>
      <c r="K47" s="87" t="s">
        <v>479</v>
      </c>
      <c r="L47" s="87" t="s">
        <v>479</v>
      </c>
      <c r="M47" s="88" t="s">
        <v>479</v>
      </c>
    </row>
    <row r="48" spans="2:13" ht="27.75" customHeight="1">
      <c r="B48" s="1178"/>
      <c r="C48" s="1179"/>
      <c r="D48" s="85"/>
      <c r="E48" s="1182" t="s">
        <v>32</v>
      </c>
      <c r="F48" s="1182"/>
      <c r="G48" s="1182"/>
      <c r="H48" s="1183"/>
      <c r="I48" s="86" t="s">
        <v>479</v>
      </c>
      <c r="J48" s="87" t="s">
        <v>479</v>
      </c>
      <c r="K48" s="87" t="s">
        <v>479</v>
      </c>
      <c r="L48" s="87" t="s">
        <v>479</v>
      </c>
      <c r="M48" s="88" t="s">
        <v>479</v>
      </c>
    </row>
    <row r="49" spans="2:13" ht="27.75" customHeight="1">
      <c r="B49" s="1180"/>
      <c r="C49" s="1181"/>
      <c r="D49" s="85"/>
      <c r="E49" s="1182" t="s">
        <v>33</v>
      </c>
      <c r="F49" s="1182"/>
      <c r="G49" s="1182"/>
      <c r="H49" s="1183"/>
      <c r="I49" s="86" t="s">
        <v>479</v>
      </c>
      <c r="J49" s="87" t="s">
        <v>479</v>
      </c>
      <c r="K49" s="87" t="s">
        <v>479</v>
      </c>
      <c r="L49" s="87" t="s">
        <v>479</v>
      </c>
      <c r="M49" s="88" t="s">
        <v>479</v>
      </c>
    </row>
    <row r="50" spans="2:13" ht="27.75" customHeight="1">
      <c r="B50" s="1176" t="s">
        <v>34</v>
      </c>
      <c r="C50" s="1177"/>
      <c r="D50" s="91"/>
      <c r="E50" s="1182" t="s">
        <v>35</v>
      </c>
      <c r="F50" s="1182"/>
      <c r="G50" s="1182"/>
      <c r="H50" s="1183"/>
      <c r="I50" s="86">
        <v>2198</v>
      </c>
      <c r="J50" s="87">
        <v>2654</v>
      </c>
      <c r="K50" s="87">
        <v>2865</v>
      </c>
      <c r="L50" s="87">
        <v>3579</v>
      </c>
      <c r="M50" s="88">
        <v>3555</v>
      </c>
    </row>
    <row r="51" spans="2:13" ht="27.75" customHeight="1">
      <c r="B51" s="1178"/>
      <c r="C51" s="1179"/>
      <c r="D51" s="85"/>
      <c r="E51" s="1182" t="s">
        <v>36</v>
      </c>
      <c r="F51" s="1182"/>
      <c r="G51" s="1182"/>
      <c r="H51" s="1183"/>
      <c r="I51" s="86">
        <v>191</v>
      </c>
      <c r="J51" s="87">
        <v>198</v>
      </c>
      <c r="K51" s="87">
        <v>201</v>
      </c>
      <c r="L51" s="87">
        <v>224</v>
      </c>
      <c r="M51" s="88">
        <v>178</v>
      </c>
    </row>
    <row r="52" spans="2:13" ht="27.75" customHeight="1">
      <c r="B52" s="1180"/>
      <c r="C52" s="1181"/>
      <c r="D52" s="85"/>
      <c r="E52" s="1182" t="s">
        <v>37</v>
      </c>
      <c r="F52" s="1182"/>
      <c r="G52" s="1182"/>
      <c r="H52" s="1183"/>
      <c r="I52" s="86">
        <v>3976</v>
      </c>
      <c r="J52" s="87">
        <v>4539</v>
      </c>
      <c r="K52" s="87">
        <v>4374</v>
      </c>
      <c r="L52" s="87">
        <v>4270</v>
      </c>
      <c r="M52" s="88">
        <v>4143</v>
      </c>
    </row>
    <row r="53" spans="2:13" ht="27.75" customHeight="1" thickBot="1">
      <c r="B53" s="1184" t="s">
        <v>21</v>
      </c>
      <c r="C53" s="1185"/>
      <c r="D53" s="92"/>
      <c r="E53" s="1186" t="s">
        <v>38</v>
      </c>
      <c r="F53" s="1186"/>
      <c r="G53" s="1186"/>
      <c r="H53" s="1187"/>
      <c r="I53" s="93">
        <v>-316</v>
      </c>
      <c r="J53" s="94">
        <v>-334</v>
      </c>
      <c r="K53" s="94">
        <v>-322</v>
      </c>
      <c r="L53" s="94">
        <v>-1232</v>
      </c>
      <c r="M53" s="95">
        <v>-1291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84380</v>
      </c>
      <c r="E3" s="118"/>
      <c r="F3" s="119">
        <v>94828</v>
      </c>
      <c r="G3" s="120"/>
      <c r="H3" s="121"/>
    </row>
    <row r="4" spans="1:8">
      <c r="A4" s="122"/>
      <c r="B4" s="123"/>
      <c r="C4" s="124"/>
      <c r="D4" s="125">
        <v>35830</v>
      </c>
      <c r="E4" s="126"/>
      <c r="F4" s="127">
        <v>55133</v>
      </c>
      <c r="G4" s="128"/>
      <c r="H4" s="129"/>
    </row>
    <row r="5" spans="1:8">
      <c r="A5" s="110" t="s">
        <v>512</v>
      </c>
      <c r="B5" s="115"/>
      <c r="C5" s="116"/>
      <c r="D5" s="117">
        <v>205868</v>
      </c>
      <c r="E5" s="118"/>
      <c r="F5" s="119">
        <v>119674</v>
      </c>
      <c r="G5" s="120"/>
      <c r="H5" s="121"/>
    </row>
    <row r="6" spans="1:8">
      <c r="A6" s="122"/>
      <c r="B6" s="123"/>
      <c r="C6" s="124"/>
      <c r="D6" s="125">
        <v>20461</v>
      </c>
      <c r="E6" s="126"/>
      <c r="F6" s="127">
        <v>57803</v>
      </c>
      <c r="G6" s="128"/>
      <c r="H6" s="129"/>
    </row>
    <row r="7" spans="1:8">
      <c r="A7" s="110" t="s">
        <v>513</v>
      </c>
      <c r="B7" s="115"/>
      <c r="C7" s="116"/>
      <c r="D7" s="117">
        <v>98271</v>
      </c>
      <c r="E7" s="118"/>
      <c r="F7" s="119">
        <v>119685</v>
      </c>
      <c r="G7" s="120"/>
      <c r="H7" s="121"/>
    </row>
    <row r="8" spans="1:8">
      <c r="A8" s="122"/>
      <c r="B8" s="123"/>
      <c r="C8" s="124"/>
      <c r="D8" s="125">
        <v>17630</v>
      </c>
      <c r="E8" s="126"/>
      <c r="F8" s="127">
        <v>68464</v>
      </c>
      <c r="G8" s="128"/>
      <c r="H8" s="129"/>
    </row>
    <row r="9" spans="1:8">
      <c r="A9" s="110" t="s">
        <v>514</v>
      </c>
      <c r="B9" s="115"/>
      <c r="C9" s="116"/>
      <c r="D9" s="117">
        <v>20308</v>
      </c>
      <c r="E9" s="118"/>
      <c r="F9" s="119">
        <v>109920</v>
      </c>
      <c r="G9" s="120"/>
      <c r="H9" s="121"/>
    </row>
    <row r="10" spans="1:8">
      <c r="A10" s="122"/>
      <c r="B10" s="123"/>
      <c r="C10" s="124"/>
      <c r="D10" s="125">
        <v>15941</v>
      </c>
      <c r="E10" s="126"/>
      <c r="F10" s="127">
        <v>62739</v>
      </c>
      <c r="G10" s="128"/>
      <c r="H10" s="129"/>
    </row>
    <row r="11" spans="1:8">
      <c r="A11" s="110" t="s">
        <v>515</v>
      </c>
      <c r="B11" s="115"/>
      <c r="C11" s="116"/>
      <c r="D11" s="117">
        <v>61099</v>
      </c>
      <c r="E11" s="118"/>
      <c r="F11" s="119">
        <v>119882</v>
      </c>
      <c r="G11" s="120"/>
      <c r="H11" s="121"/>
    </row>
    <row r="12" spans="1:8">
      <c r="A12" s="122"/>
      <c r="B12" s="123"/>
      <c r="C12" s="130"/>
      <c r="D12" s="125">
        <v>25805</v>
      </c>
      <c r="E12" s="126"/>
      <c r="F12" s="127">
        <v>66481</v>
      </c>
      <c r="G12" s="128"/>
      <c r="H12" s="129"/>
    </row>
    <row r="13" spans="1:8">
      <c r="A13" s="110"/>
      <c r="B13" s="115"/>
      <c r="C13" s="131"/>
      <c r="D13" s="132">
        <v>93985</v>
      </c>
      <c r="E13" s="133"/>
      <c r="F13" s="134">
        <v>112798</v>
      </c>
      <c r="G13" s="135"/>
      <c r="H13" s="121"/>
    </row>
    <row r="14" spans="1:8">
      <c r="A14" s="122"/>
      <c r="B14" s="123"/>
      <c r="C14" s="124"/>
      <c r="D14" s="125">
        <v>23133</v>
      </c>
      <c r="E14" s="126"/>
      <c r="F14" s="127">
        <v>62124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1.73</v>
      </c>
      <c r="C19" s="136">
        <f>ROUND(VALUE(SUBSTITUTE(実質収支比率等に係る経年分析!G$48,"▲","-")),2)</f>
        <v>1.62</v>
      </c>
      <c r="D19" s="136">
        <f>ROUND(VALUE(SUBSTITUTE(実質収支比率等に係る経年分析!H$48,"▲","-")),2)</f>
        <v>4.84</v>
      </c>
      <c r="E19" s="136">
        <f>ROUND(VALUE(SUBSTITUTE(実質収支比率等に係る経年分析!I$48,"▲","-")),2)</f>
        <v>6.88</v>
      </c>
      <c r="F19" s="136">
        <f>ROUND(VALUE(SUBSTITUTE(実質収支比率等に係る経年分析!J$48,"▲","-")),2)</f>
        <v>7.63</v>
      </c>
    </row>
    <row r="20" spans="1:11">
      <c r="A20" s="136" t="s">
        <v>43</v>
      </c>
      <c r="B20" s="136">
        <f>ROUND(VALUE(SUBSTITUTE(実質収支比率等に係る経年分析!F$47,"▲","-")),2)</f>
        <v>18.41</v>
      </c>
      <c r="C20" s="136">
        <f>ROUND(VALUE(SUBSTITUTE(実質収支比率等に係る経年分析!G$47,"▲","-")),2)</f>
        <v>30.27</v>
      </c>
      <c r="D20" s="136">
        <f>ROUND(VALUE(SUBSTITUTE(実質収支比率等に係る経年分析!H$47,"▲","-")),2)</f>
        <v>29.84</v>
      </c>
      <c r="E20" s="136">
        <f>ROUND(VALUE(SUBSTITUTE(実質収支比率等に係る経年分析!I$47,"▲","-")),2)</f>
        <v>29.32</v>
      </c>
      <c r="F20" s="136">
        <f>ROUND(VALUE(SUBSTITUTE(実質収支比率等に係る経年分析!J$47,"▲","-")),2)</f>
        <v>30.43</v>
      </c>
    </row>
    <row r="21" spans="1:11">
      <c r="A21" s="136" t="s">
        <v>44</v>
      </c>
      <c r="B21" s="136">
        <f>IF(ISNUMBER(VALUE(SUBSTITUTE(実質収支比率等に係る経年分析!F$49,"▲","-"))),ROUND(VALUE(SUBSTITUTE(実質収支比率等に係る経年分析!F$49,"▲","-")),2),NA())</f>
        <v>11.97</v>
      </c>
      <c r="C21" s="136">
        <f>IF(ISNUMBER(VALUE(SUBSTITUTE(実質収支比率等に係る経年分析!G$49,"▲","-"))),ROUND(VALUE(SUBSTITUTE(実質収支比率等に係る経年分析!G$49,"▲","-")),2),NA())</f>
        <v>11.29</v>
      </c>
      <c r="D21" s="136">
        <f>IF(ISNUMBER(VALUE(SUBSTITUTE(実質収支比率等に係る経年分析!H$49,"▲","-"))),ROUND(VALUE(SUBSTITUTE(実質収支比率等に係る経年分析!H$49,"▲","-")),2),NA())</f>
        <v>2.9</v>
      </c>
      <c r="E21" s="136">
        <f>IF(ISNUMBER(VALUE(SUBSTITUTE(実質収支比率等に係る経年分析!I$49,"▲","-"))),ROUND(VALUE(SUBSTITUTE(実質収支比率等に係る経年分析!I$49,"▲","-")),2),NA())</f>
        <v>2.2799999999999998</v>
      </c>
      <c r="F21" s="136">
        <f>IF(ISNUMBER(VALUE(SUBSTITUTE(実質収支比率等に係る経年分析!J$49,"▲","-"))),ROUND(VALUE(SUBSTITUTE(実質収支比率等に係る経年分析!J$49,"▲","-")),2),NA())</f>
        <v>0.6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1.54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0.74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0.53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介護サービス事業特別会計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0.52</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2.2999999999999998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5.51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7.52</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13.33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12.84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12.47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13.24</v>
      </c>
    </row>
    <row r="35" spans="1:16">
      <c r="A35" s="137" t="str">
        <f>IF(連結実質赤字比率に係る赤字・黒字の構成分析!C$35="",NA(),連結実質赤字比率に係る赤字・黒字の構成分析!C$35)</f>
        <v>公共下水道事業特別会計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f>IF(ROUND(VALUE(SUBSTITUTE(連結実質赤字比率に係る赤字・黒字の構成分析!J$35,"▲", "-")), 2) &lt; 0, ABS(ROUND(VALUE(SUBSTITUTE(連結実質赤字比率に係る赤字・黒字の構成分析!J$35,"▲", "-")), 2)), NA())</f>
        <v>0.2</v>
      </c>
      <c r="K35" s="137" t="e">
        <f>IF(ROUND(VALUE(SUBSTITUTE(連結実質赤字比率に係る赤字・黒字の構成分析!J$35,"▲", "-")), 2) &gt;= 0, ABS(ROUND(VALUE(SUBSTITUTE(連結実質赤字比率に係る赤字・黒字の構成分析!J$35,"▲", "-")), 2)), NA())</f>
        <v>#N/A</v>
      </c>
    </row>
    <row r="36" spans="1:16">
      <c r="A36" s="137" t="str">
        <f>IF(連結実質赤字比率に係る赤字・黒字の構成分析!C$34="",NA(),連結実質赤字比率に係る赤字・黒字の構成分析!C$34)</f>
        <v>住宅新築資金等貸付事業特別会計</v>
      </c>
      <c r="B36" s="137">
        <f>IF(ROUND(VALUE(SUBSTITUTE(連結実質赤字比率に係る赤字・黒字の構成分析!F$34,"▲", "-")), 2) &lt; 0, ABS(ROUND(VALUE(SUBSTITUTE(連結実質赤字比率に係る赤字・黒字の構成分析!F$34,"▲", "-")), 2)), NA())</f>
        <v>0.65</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0.68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0.67</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0.59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0.49</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458</v>
      </c>
      <c r="E42" s="138"/>
      <c r="F42" s="138"/>
      <c r="G42" s="138">
        <f>'実質公債費比率（分子）の構造'!L$52</f>
        <v>445</v>
      </c>
      <c r="H42" s="138"/>
      <c r="I42" s="138"/>
      <c r="J42" s="138">
        <f>'実質公債費比率（分子）の構造'!M$52</f>
        <v>471</v>
      </c>
      <c r="K42" s="138"/>
      <c r="L42" s="138"/>
      <c r="M42" s="138">
        <f>'実質公債費比率（分子）の構造'!N$52</f>
        <v>461</v>
      </c>
      <c r="N42" s="138"/>
      <c r="O42" s="138"/>
      <c r="P42" s="138">
        <f>'実質公債費比率（分子）の構造'!O$52</f>
        <v>422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0</v>
      </c>
      <c r="C44" s="138"/>
      <c r="D44" s="138"/>
      <c r="E44" s="138">
        <f>'実質公債費比率（分子）の構造'!L$50</f>
        <v>0</v>
      </c>
      <c r="F44" s="138"/>
      <c r="G44" s="138"/>
      <c r="H44" s="138">
        <f>'実質公債費比率（分子）の構造'!M$50</f>
        <v>2</v>
      </c>
      <c r="I44" s="138"/>
      <c r="J44" s="138"/>
      <c r="K44" s="138">
        <f>'実質公債費比率（分子）の構造'!N$50</f>
        <v>2</v>
      </c>
      <c r="L44" s="138"/>
      <c r="M44" s="138"/>
      <c r="N44" s="138">
        <f>'実質公債費比率（分子）の構造'!O$50</f>
        <v>7</v>
      </c>
      <c r="O44" s="138"/>
      <c r="P44" s="138"/>
    </row>
    <row r="45" spans="1:16">
      <c r="A45" s="138" t="s">
        <v>54</v>
      </c>
      <c r="B45" s="138">
        <f>'実質公債費比率（分子）の構造'!K$49</f>
        <v>37</v>
      </c>
      <c r="C45" s="138"/>
      <c r="D45" s="138"/>
      <c r="E45" s="138">
        <f>'実質公債費比率（分子）の構造'!L$49</f>
        <v>36</v>
      </c>
      <c r="F45" s="138"/>
      <c r="G45" s="138"/>
      <c r="H45" s="138">
        <f>'実質公債費比率（分子）の構造'!M$49</f>
        <v>32</v>
      </c>
      <c r="I45" s="138"/>
      <c r="J45" s="138"/>
      <c r="K45" s="138">
        <f>'実質公債費比率（分子）の構造'!N$49</f>
        <v>47</v>
      </c>
      <c r="L45" s="138"/>
      <c r="M45" s="138"/>
      <c r="N45" s="138">
        <f>'実質公債費比率（分子）の構造'!O$49</f>
        <v>52</v>
      </c>
      <c r="O45" s="138"/>
      <c r="P45" s="138"/>
    </row>
    <row r="46" spans="1:16">
      <c r="A46" s="138" t="s">
        <v>55</v>
      </c>
      <c r="B46" s="138">
        <f>'実質公債費比率（分子）の構造'!K$48</f>
        <v>107</v>
      </c>
      <c r="C46" s="138"/>
      <c r="D46" s="138"/>
      <c r="E46" s="138">
        <f>'実質公債費比率（分子）の構造'!L$48</f>
        <v>104</v>
      </c>
      <c r="F46" s="138"/>
      <c r="G46" s="138"/>
      <c r="H46" s="138">
        <f>'実質公債費比率（分子）の構造'!M$48</f>
        <v>101</v>
      </c>
      <c r="I46" s="138"/>
      <c r="J46" s="138"/>
      <c r="K46" s="138">
        <f>'実質公債費比率（分子）の構造'!N$48</f>
        <v>94</v>
      </c>
      <c r="L46" s="138"/>
      <c r="M46" s="138"/>
      <c r="N46" s="138">
        <f>'実質公債費比率（分子）の構造'!O$48</f>
        <v>102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475</v>
      </c>
      <c r="C49" s="138"/>
      <c r="D49" s="138"/>
      <c r="E49" s="138">
        <f>'実質公債費比率（分子）の構造'!L$45</f>
        <v>356</v>
      </c>
      <c r="F49" s="138"/>
      <c r="G49" s="138"/>
      <c r="H49" s="138">
        <f>'実質公債費比率（分子）の構造'!M$45</f>
        <v>377</v>
      </c>
      <c r="I49" s="138"/>
      <c r="J49" s="138"/>
      <c r="K49" s="138">
        <f>'実質公債費比率（分子）の構造'!N$45</f>
        <v>407</v>
      </c>
      <c r="L49" s="138"/>
      <c r="M49" s="138"/>
      <c r="N49" s="138">
        <f>'実質公債費比率（分子）の構造'!O$45</f>
        <v>408</v>
      </c>
      <c r="O49" s="138"/>
      <c r="P49" s="138"/>
    </row>
    <row r="50" spans="1:16">
      <c r="A50" s="138" t="s">
        <v>59</v>
      </c>
      <c r="B50" s="138" t="e">
        <f>NA()</f>
        <v>#N/A</v>
      </c>
      <c r="C50" s="138">
        <f>IF(ISNUMBER('実質公債費比率（分子）の構造'!K$53),'実質公債費比率（分子）の構造'!K$53,NA())</f>
        <v>161</v>
      </c>
      <c r="D50" s="138" t="e">
        <f>NA()</f>
        <v>#N/A</v>
      </c>
      <c r="E50" s="138" t="e">
        <f>NA()</f>
        <v>#N/A</v>
      </c>
      <c r="F50" s="138">
        <f>IF(ISNUMBER('実質公債費比率（分子）の構造'!L$53),'実質公債費比率（分子）の構造'!L$53,NA())</f>
        <v>51</v>
      </c>
      <c r="G50" s="138" t="e">
        <f>NA()</f>
        <v>#N/A</v>
      </c>
      <c r="H50" s="138" t="e">
        <f>NA()</f>
        <v>#N/A</v>
      </c>
      <c r="I50" s="138">
        <f>IF(ISNUMBER('実質公債費比率（分子）の構造'!M$53),'実質公債費比率（分子）の構造'!M$53,NA())</f>
        <v>41</v>
      </c>
      <c r="J50" s="138" t="e">
        <f>NA()</f>
        <v>#N/A</v>
      </c>
      <c r="K50" s="138" t="e">
        <f>NA()</f>
        <v>#N/A</v>
      </c>
      <c r="L50" s="138">
        <f>IF(ISNUMBER('実質公債費比率（分子）の構造'!N$53),'実質公債費比率（分子）の構造'!N$53,NA())</f>
        <v>89</v>
      </c>
      <c r="M50" s="138" t="e">
        <f>NA()</f>
        <v>#N/A</v>
      </c>
      <c r="N50" s="138" t="e">
        <f>NA()</f>
        <v>#N/A</v>
      </c>
      <c r="O50" s="138">
        <f>IF(ISNUMBER('実質公債費比率（分子）の構造'!O$53),'実質公債費比率（分子）の構造'!O$53,NA())</f>
        <v>147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3976</v>
      </c>
      <c r="E56" s="137"/>
      <c r="F56" s="137"/>
      <c r="G56" s="137">
        <f>'将来負担比率（分子）の構造'!J$52</f>
        <v>4539</v>
      </c>
      <c r="H56" s="137"/>
      <c r="I56" s="137"/>
      <c r="J56" s="137">
        <f>'将来負担比率（分子）の構造'!K$52</f>
        <v>4374</v>
      </c>
      <c r="K56" s="137"/>
      <c r="L56" s="137"/>
      <c r="M56" s="137">
        <f>'将来負担比率（分子）の構造'!L$52</f>
        <v>4270</v>
      </c>
      <c r="N56" s="137"/>
      <c r="O56" s="137"/>
      <c r="P56" s="137">
        <f>'将来負担比率（分子）の構造'!M$52</f>
        <v>4143</v>
      </c>
    </row>
    <row r="57" spans="1:16">
      <c r="A57" s="137" t="s">
        <v>36</v>
      </c>
      <c r="B57" s="137"/>
      <c r="C57" s="137"/>
      <c r="D57" s="137">
        <f>'将来負担比率（分子）の構造'!I$51</f>
        <v>191</v>
      </c>
      <c r="E57" s="137"/>
      <c r="F57" s="137"/>
      <c r="G57" s="137">
        <f>'将来負担比率（分子）の構造'!J$51</f>
        <v>198</v>
      </c>
      <c r="H57" s="137"/>
      <c r="I57" s="137"/>
      <c r="J57" s="137">
        <f>'将来負担比率（分子）の構造'!K$51</f>
        <v>201</v>
      </c>
      <c r="K57" s="137"/>
      <c r="L57" s="137"/>
      <c r="M57" s="137">
        <f>'将来負担比率（分子）の構造'!L$51</f>
        <v>224</v>
      </c>
      <c r="N57" s="137"/>
      <c r="O57" s="137"/>
      <c r="P57" s="137">
        <f>'将来負担比率（分子）の構造'!M$51</f>
        <v>178</v>
      </c>
    </row>
    <row r="58" spans="1:16">
      <c r="A58" s="137" t="s">
        <v>35</v>
      </c>
      <c r="B58" s="137"/>
      <c r="C58" s="137"/>
      <c r="D58" s="137">
        <f>'将来負担比率（分子）の構造'!I$50</f>
        <v>2198</v>
      </c>
      <c r="E58" s="137"/>
      <c r="F58" s="137"/>
      <c r="G58" s="137">
        <f>'将来負担比率（分子）の構造'!J$50</f>
        <v>2654</v>
      </c>
      <c r="H58" s="137"/>
      <c r="I58" s="137"/>
      <c r="J58" s="137">
        <f>'将来負担比率（分子）の構造'!K$50</f>
        <v>2865</v>
      </c>
      <c r="K58" s="137"/>
      <c r="L58" s="137"/>
      <c r="M58" s="137">
        <f>'将来負担比率（分子）の構造'!L$50</f>
        <v>3579</v>
      </c>
      <c r="N58" s="137"/>
      <c r="O58" s="137"/>
      <c r="P58" s="137">
        <f>'将来負担比率（分子）の構造'!M$50</f>
        <v>3555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f>'将来負担比率（分子）の構造'!K$46</f>
        <v>38</v>
      </c>
      <c r="I61" s="137"/>
      <c r="J61" s="137"/>
      <c r="K61" s="137">
        <f>'将来負担比率（分子）の構造'!L$46</f>
        <v>38</v>
      </c>
      <c r="L61" s="137"/>
      <c r="M61" s="137"/>
      <c r="N61" s="137">
        <f>'将来負担比率（分子）の構造'!M$46</f>
        <v>38</v>
      </c>
      <c r="O61" s="137"/>
      <c r="P61" s="137"/>
    </row>
    <row r="62" spans="1:16">
      <c r="A62" s="137" t="s">
        <v>29</v>
      </c>
      <c r="B62" s="137">
        <f>'将来負担比率（分子）の構造'!I$45</f>
        <v>807</v>
      </c>
      <c r="C62" s="137"/>
      <c r="D62" s="137"/>
      <c r="E62" s="137">
        <f>'将来負担比率（分子）の構造'!J$45</f>
        <v>782</v>
      </c>
      <c r="F62" s="137"/>
      <c r="G62" s="137"/>
      <c r="H62" s="137">
        <f>'将来負担比率（分子）の構造'!K$45</f>
        <v>703</v>
      </c>
      <c r="I62" s="137"/>
      <c r="J62" s="137"/>
      <c r="K62" s="137">
        <f>'将来負担比率（分子）の構造'!L$45</f>
        <v>613</v>
      </c>
      <c r="L62" s="137"/>
      <c r="M62" s="137"/>
      <c r="N62" s="137">
        <f>'将来負担比率（分子）の構造'!M$45</f>
        <v>577</v>
      </c>
      <c r="O62" s="137"/>
      <c r="P62" s="137"/>
    </row>
    <row r="63" spans="1:16">
      <c r="A63" s="137" t="s">
        <v>28</v>
      </c>
      <c r="B63" s="137">
        <f>'将来負担比率（分子）の構造'!I$44</f>
        <v>417</v>
      </c>
      <c r="C63" s="137"/>
      <c r="D63" s="137"/>
      <c r="E63" s="137">
        <f>'将来負担比率（分子）の構造'!J$44</f>
        <v>570</v>
      </c>
      <c r="F63" s="137"/>
      <c r="G63" s="137"/>
      <c r="H63" s="137">
        <f>'将来負担比率（分子）の構造'!K$44</f>
        <v>573</v>
      </c>
      <c r="I63" s="137"/>
      <c r="J63" s="137"/>
      <c r="K63" s="137">
        <f>'将来負担比率（分子）の構造'!L$44</f>
        <v>575</v>
      </c>
      <c r="L63" s="137"/>
      <c r="M63" s="137"/>
      <c r="N63" s="137">
        <f>'将来負担比率（分子）の構造'!M$44</f>
        <v>529</v>
      </c>
      <c r="O63" s="137"/>
      <c r="P63" s="137"/>
    </row>
    <row r="64" spans="1:16">
      <c r="A64" s="137" t="s">
        <v>27</v>
      </c>
      <c r="B64" s="137">
        <f>'将来負担比率（分子）の構造'!I$43</f>
        <v>987</v>
      </c>
      <c r="C64" s="137"/>
      <c r="D64" s="137"/>
      <c r="E64" s="137">
        <f>'将来負担比率（分子）の構造'!J$43</f>
        <v>874</v>
      </c>
      <c r="F64" s="137"/>
      <c r="G64" s="137"/>
      <c r="H64" s="137">
        <f>'将来負担比率（分子）の構造'!K$43</f>
        <v>780</v>
      </c>
      <c r="I64" s="137"/>
      <c r="J64" s="137"/>
      <c r="K64" s="137">
        <f>'将来負担比率（分子）の構造'!L$43</f>
        <v>716</v>
      </c>
      <c r="L64" s="137"/>
      <c r="M64" s="137"/>
      <c r="N64" s="137">
        <f>'将来負担比率（分子）の構造'!M$43</f>
        <v>663</v>
      </c>
      <c r="O64" s="137"/>
      <c r="P64" s="137"/>
    </row>
    <row r="65" spans="1:16">
      <c r="A65" s="137" t="s">
        <v>26</v>
      </c>
      <c r="B65" s="137">
        <f>'将来負担比率（分子）の構造'!I$42</f>
        <v>18</v>
      </c>
      <c r="C65" s="137"/>
      <c r="D65" s="137"/>
      <c r="E65" s="137">
        <f>'将来負担比率（分子）の構造'!J$42</f>
        <v>18</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3819</v>
      </c>
      <c r="C66" s="137"/>
      <c r="D66" s="137"/>
      <c r="E66" s="137">
        <f>'将来負担比率（分子）の構造'!J$41</f>
        <v>4812</v>
      </c>
      <c r="F66" s="137"/>
      <c r="G66" s="137"/>
      <c r="H66" s="137">
        <f>'将来負担比率（分子）の構造'!K$41</f>
        <v>5024</v>
      </c>
      <c r="I66" s="137"/>
      <c r="J66" s="137"/>
      <c r="K66" s="137">
        <f>'将来負担比率（分子）の構造'!L$41</f>
        <v>4900</v>
      </c>
      <c r="L66" s="137"/>
      <c r="M66" s="137"/>
      <c r="N66" s="137">
        <f>'将来負担比率（分子）の構造'!M$41</f>
        <v>4778</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208</v>
      </c>
      <c r="C5" s="678"/>
      <c r="D5" s="678"/>
      <c r="E5" s="678"/>
      <c r="F5" s="678"/>
      <c r="G5" s="678"/>
      <c r="H5" s="678"/>
      <c r="I5" s="678"/>
      <c r="J5" s="678"/>
      <c r="K5" s="678"/>
      <c r="L5" s="678"/>
      <c r="M5" s="678"/>
      <c r="N5" s="678"/>
      <c r="O5" s="678"/>
      <c r="P5" s="678"/>
      <c r="Q5" s="679"/>
      <c r="R5" s="640">
        <v>1126872</v>
      </c>
      <c r="S5" s="641"/>
      <c r="T5" s="641"/>
      <c r="U5" s="641"/>
      <c r="V5" s="641"/>
      <c r="W5" s="641"/>
      <c r="X5" s="641"/>
      <c r="Y5" s="688"/>
      <c r="Z5" s="701">
        <v>27.7</v>
      </c>
      <c r="AA5" s="701"/>
      <c r="AB5" s="701"/>
      <c r="AC5" s="701"/>
      <c r="AD5" s="702">
        <v>1126872</v>
      </c>
      <c r="AE5" s="702"/>
      <c r="AF5" s="702"/>
      <c r="AG5" s="702"/>
      <c r="AH5" s="702"/>
      <c r="AI5" s="702"/>
      <c r="AJ5" s="702"/>
      <c r="AK5" s="702"/>
      <c r="AL5" s="689">
        <v>47.6</v>
      </c>
      <c r="AM5" s="658"/>
      <c r="AN5" s="658"/>
      <c r="AO5" s="690"/>
      <c r="AP5" s="677" t="s">
        <v>209</v>
      </c>
      <c r="AQ5" s="678"/>
      <c r="AR5" s="678"/>
      <c r="AS5" s="678"/>
      <c r="AT5" s="678"/>
      <c r="AU5" s="678"/>
      <c r="AV5" s="678"/>
      <c r="AW5" s="678"/>
      <c r="AX5" s="678"/>
      <c r="AY5" s="678"/>
      <c r="AZ5" s="678"/>
      <c r="BA5" s="678"/>
      <c r="BB5" s="678"/>
      <c r="BC5" s="678"/>
      <c r="BD5" s="678"/>
      <c r="BE5" s="678"/>
      <c r="BF5" s="679"/>
      <c r="BG5" s="590">
        <v>1126872</v>
      </c>
      <c r="BH5" s="591"/>
      <c r="BI5" s="591"/>
      <c r="BJ5" s="591"/>
      <c r="BK5" s="591"/>
      <c r="BL5" s="591"/>
      <c r="BM5" s="591"/>
      <c r="BN5" s="592"/>
      <c r="BO5" s="643">
        <v>100</v>
      </c>
      <c r="BP5" s="643"/>
      <c r="BQ5" s="643"/>
      <c r="BR5" s="643"/>
      <c r="BS5" s="644">
        <v>14482</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c r="B6" s="587" t="s">
        <v>213</v>
      </c>
      <c r="C6" s="588"/>
      <c r="D6" s="588"/>
      <c r="E6" s="588"/>
      <c r="F6" s="588"/>
      <c r="G6" s="588"/>
      <c r="H6" s="588"/>
      <c r="I6" s="588"/>
      <c r="J6" s="588"/>
      <c r="K6" s="588"/>
      <c r="L6" s="588"/>
      <c r="M6" s="588"/>
      <c r="N6" s="588"/>
      <c r="O6" s="588"/>
      <c r="P6" s="588"/>
      <c r="Q6" s="589"/>
      <c r="R6" s="590">
        <v>25464</v>
      </c>
      <c r="S6" s="591"/>
      <c r="T6" s="591"/>
      <c r="U6" s="591"/>
      <c r="V6" s="591"/>
      <c r="W6" s="591"/>
      <c r="X6" s="591"/>
      <c r="Y6" s="592"/>
      <c r="Z6" s="643">
        <v>0.6</v>
      </c>
      <c r="AA6" s="643"/>
      <c r="AB6" s="643"/>
      <c r="AC6" s="643"/>
      <c r="AD6" s="644">
        <v>25464</v>
      </c>
      <c r="AE6" s="644"/>
      <c r="AF6" s="644"/>
      <c r="AG6" s="644"/>
      <c r="AH6" s="644"/>
      <c r="AI6" s="644"/>
      <c r="AJ6" s="644"/>
      <c r="AK6" s="644"/>
      <c r="AL6" s="613">
        <v>1.1000000000000001</v>
      </c>
      <c r="AM6" s="645"/>
      <c r="AN6" s="645"/>
      <c r="AO6" s="646"/>
      <c r="AP6" s="587" t="s">
        <v>214</v>
      </c>
      <c r="AQ6" s="588"/>
      <c r="AR6" s="588"/>
      <c r="AS6" s="588"/>
      <c r="AT6" s="588"/>
      <c r="AU6" s="588"/>
      <c r="AV6" s="588"/>
      <c r="AW6" s="588"/>
      <c r="AX6" s="588"/>
      <c r="AY6" s="588"/>
      <c r="AZ6" s="588"/>
      <c r="BA6" s="588"/>
      <c r="BB6" s="588"/>
      <c r="BC6" s="588"/>
      <c r="BD6" s="588"/>
      <c r="BE6" s="588"/>
      <c r="BF6" s="589"/>
      <c r="BG6" s="590">
        <v>1126872</v>
      </c>
      <c r="BH6" s="591"/>
      <c r="BI6" s="591"/>
      <c r="BJ6" s="591"/>
      <c r="BK6" s="591"/>
      <c r="BL6" s="591"/>
      <c r="BM6" s="591"/>
      <c r="BN6" s="592"/>
      <c r="BO6" s="643">
        <v>100</v>
      </c>
      <c r="BP6" s="643"/>
      <c r="BQ6" s="643"/>
      <c r="BR6" s="643"/>
      <c r="BS6" s="644">
        <v>14482</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82442</v>
      </c>
      <c r="CS6" s="591"/>
      <c r="CT6" s="591"/>
      <c r="CU6" s="591"/>
      <c r="CV6" s="591"/>
      <c r="CW6" s="591"/>
      <c r="CX6" s="591"/>
      <c r="CY6" s="592"/>
      <c r="CZ6" s="643">
        <v>2.2000000000000002</v>
      </c>
      <c r="DA6" s="643"/>
      <c r="DB6" s="643"/>
      <c r="DC6" s="643"/>
      <c r="DD6" s="596" t="s">
        <v>216</v>
      </c>
      <c r="DE6" s="591"/>
      <c r="DF6" s="591"/>
      <c r="DG6" s="591"/>
      <c r="DH6" s="591"/>
      <c r="DI6" s="591"/>
      <c r="DJ6" s="591"/>
      <c r="DK6" s="591"/>
      <c r="DL6" s="591"/>
      <c r="DM6" s="591"/>
      <c r="DN6" s="591"/>
      <c r="DO6" s="591"/>
      <c r="DP6" s="592"/>
      <c r="DQ6" s="596">
        <v>82442</v>
      </c>
      <c r="DR6" s="591"/>
      <c r="DS6" s="591"/>
      <c r="DT6" s="591"/>
      <c r="DU6" s="591"/>
      <c r="DV6" s="591"/>
      <c r="DW6" s="591"/>
      <c r="DX6" s="591"/>
      <c r="DY6" s="591"/>
      <c r="DZ6" s="591"/>
      <c r="EA6" s="591"/>
      <c r="EB6" s="591"/>
      <c r="EC6" s="626"/>
    </row>
    <row r="7" spans="2:143" ht="11.25" customHeight="1">
      <c r="B7" s="587" t="s">
        <v>217</v>
      </c>
      <c r="C7" s="588"/>
      <c r="D7" s="588"/>
      <c r="E7" s="588"/>
      <c r="F7" s="588"/>
      <c r="G7" s="588"/>
      <c r="H7" s="588"/>
      <c r="I7" s="588"/>
      <c r="J7" s="588"/>
      <c r="K7" s="588"/>
      <c r="L7" s="588"/>
      <c r="M7" s="588"/>
      <c r="N7" s="588"/>
      <c r="O7" s="588"/>
      <c r="P7" s="588"/>
      <c r="Q7" s="589"/>
      <c r="R7" s="590">
        <v>1746</v>
      </c>
      <c r="S7" s="591"/>
      <c r="T7" s="591"/>
      <c r="U7" s="591"/>
      <c r="V7" s="591"/>
      <c r="W7" s="591"/>
      <c r="X7" s="591"/>
      <c r="Y7" s="592"/>
      <c r="Z7" s="643">
        <v>0</v>
      </c>
      <c r="AA7" s="643"/>
      <c r="AB7" s="643"/>
      <c r="AC7" s="643"/>
      <c r="AD7" s="644">
        <v>1746</v>
      </c>
      <c r="AE7" s="644"/>
      <c r="AF7" s="644"/>
      <c r="AG7" s="644"/>
      <c r="AH7" s="644"/>
      <c r="AI7" s="644"/>
      <c r="AJ7" s="644"/>
      <c r="AK7" s="644"/>
      <c r="AL7" s="613">
        <v>0.1</v>
      </c>
      <c r="AM7" s="645"/>
      <c r="AN7" s="645"/>
      <c r="AO7" s="646"/>
      <c r="AP7" s="587" t="s">
        <v>218</v>
      </c>
      <c r="AQ7" s="588"/>
      <c r="AR7" s="588"/>
      <c r="AS7" s="588"/>
      <c r="AT7" s="588"/>
      <c r="AU7" s="588"/>
      <c r="AV7" s="588"/>
      <c r="AW7" s="588"/>
      <c r="AX7" s="588"/>
      <c r="AY7" s="588"/>
      <c r="AZ7" s="588"/>
      <c r="BA7" s="588"/>
      <c r="BB7" s="588"/>
      <c r="BC7" s="588"/>
      <c r="BD7" s="588"/>
      <c r="BE7" s="588"/>
      <c r="BF7" s="589"/>
      <c r="BG7" s="590">
        <v>479220</v>
      </c>
      <c r="BH7" s="591"/>
      <c r="BI7" s="591"/>
      <c r="BJ7" s="591"/>
      <c r="BK7" s="591"/>
      <c r="BL7" s="591"/>
      <c r="BM7" s="591"/>
      <c r="BN7" s="592"/>
      <c r="BO7" s="643">
        <v>42.5</v>
      </c>
      <c r="BP7" s="643"/>
      <c r="BQ7" s="643"/>
      <c r="BR7" s="643"/>
      <c r="BS7" s="644">
        <v>14482</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681755</v>
      </c>
      <c r="CS7" s="591"/>
      <c r="CT7" s="591"/>
      <c r="CU7" s="591"/>
      <c r="CV7" s="591"/>
      <c r="CW7" s="591"/>
      <c r="CX7" s="591"/>
      <c r="CY7" s="592"/>
      <c r="CZ7" s="643">
        <v>17.8</v>
      </c>
      <c r="DA7" s="643"/>
      <c r="DB7" s="643"/>
      <c r="DC7" s="643"/>
      <c r="DD7" s="596">
        <v>44664</v>
      </c>
      <c r="DE7" s="591"/>
      <c r="DF7" s="591"/>
      <c r="DG7" s="591"/>
      <c r="DH7" s="591"/>
      <c r="DI7" s="591"/>
      <c r="DJ7" s="591"/>
      <c r="DK7" s="591"/>
      <c r="DL7" s="591"/>
      <c r="DM7" s="591"/>
      <c r="DN7" s="591"/>
      <c r="DO7" s="591"/>
      <c r="DP7" s="592"/>
      <c r="DQ7" s="596">
        <v>613138</v>
      </c>
      <c r="DR7" s="591"/>
      <c r="DS7" s="591"/>
      <c r="DT7" s="591"/>
      <c r="DU7" s="591"/>
      <c r="DV7" s="591"/>
      <c r="DW7" s="591"/>
      <c r="DX7" s="591"/>
      <c r="DY7" s="591"/>
      <c r="DZ7" s="591"/>
      <c r="EA7" s="591"/>
      <c r="EB7" s="591"/>
      <c r="EC7" s="626"/>
    </row>
    <row r="8" spans="2:143" ht="11.25" customHeight="1">
      <c r="B8" s="587" t="s">
        <v>220</v>
      </c>
      <c r="C8" s="588"/>
      <c r="D8" s="588"/>
      <c r="E8" s="588"/>
      <c r="F8" s="588"/>
      <c r="G8" s="588"/>
      <c r="H8" s="588"/>
      <c r="I8" s="588"/>
      <c r="J8" s="588"/>
      <c r="K8" s="588"/>
      <c r="L8" s="588"/>
      <c r="M8" s="588"/>
      <c r="N8" s="588"/>
      <c r="O8" s="588"/>
      <c r="P8" s="588"/>
      <c r="Q8" s="589"/>
      <c r="R8" s="590">
        <v>6724</v>
      </c>
      <c r="S8" s="591"/>
      <c r="T8" s="591"/>
      <c r="U8" s="591"/>
      <c r="V8" s="591"/>
      <c r="W8" s="591"/>
      <c r="X8" s="591"/>
      <c r="Y8" s="592"/>
      <c r="Z8" s="643">
        <v>0.2</v>
      </c>
      <c r="AA8" s="643"/>
      <c r="AB8" s="643"/>
      <c r="AC8" s="643"/>
      <c r="AD8" s="644">
        <v>6724</v>
      </c>
      <c r="AE8" s="644"/>
      <c r="AF8" s="644"/>
      <c r="AG8" s="644"/>
      <c r="AH8" s="644"/>
      <c r="AI8" s="644"/>
      <c r="AJ8" s="644"/>
      <c r="AK8" s="644"/>
      <c r="AL8" s="613">
        <v>0.3</v>
      </c>
      <c r="AM8" s="645"/>
      <c r="AN8" s="645"/>
      <c r="AO8" s="646"/>
      <c r="AP8" s="587" t="s">
        <v>221</v>
      </c>
      <c r="AQ8" s="588"/>
      <c r="AR8" s="588"/>
      <c r="AS8" s="588"/>
      <c r="AT8" s="588"/>
      <c r="AU8" s="588"/>
      <c r="AV8" s="588"/>
      <c r="AW8" s="588"/>
      <c r="AX8" s="588"/>
      <c r="AY8" s="588"/>
      <c r="AZ8" s="588"/>
      <c r="BA8" s="588"/>
      <c r="BB8" s="588"/>
      <c r="BC8" s="588"/>
      <c r="BD8" s="588"/>
      <c r="BE8" s="588"/>
      <c r="BF8" s="589"/>
      <c r="BG8" s="590">
        <v>13575</v>
      </c>
      <c r="BH8" s="591"/>
      <c r="BI8" s="591"/>
      <c r="BJ8" s="591"/>
      <c r="BK8" s="591"/>
      <c r="BL8" s="591"/>
      <c r="BM8" s="591"/>
      <c r="BN8" s="592"/>
      <c r="BO8" s="643">
        <v>1.2</v>
      </c>
      <c r="BP8" s="643"/>
      <c r="BQ8" s="643"/>
      <c r="BR8" s="643"/>
      <c r="BS8" s="596" t="s">
        <v>111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1240082</v>
      </c>
      <c r="CS8" s="591"/>
      <c r="CT8" s="591"/>
      <c r="CU8" s="591"/>
      <c r="CV8" s="591"/>
      <c r="CW8" s="591"/>
      <c r="CX8" s="591"/>
      <c r="CY8" s="592"/>
      <c r="CZ8" s="643">
        <v>32.4</v>
      </c>
      <c r="DA8" s="643"/>
      <c r="DB8" s="643"/>
      <c r="DC8" s="643"/>
      <c r="DD8" s="596">
        <v>218420</v>
      </c>
      <c r="DE8" s="591"/>
      <c r="DF8" s="591"/>
      <c r="DG8" s="591"/>
      <c r="DH8" s="591"/>
      <c r="DI8" s="591"/>
      <c r="DJ8" s="591"/>
      <c r="DK8" s="591"/>
      <c r="DL8" s="591"/>
      <c r="DM8" s="591"/>
      <c r="DN8" s="591"/>
      <c r="DO8" s="591"/>
      <c r="DP8" s="592"/>
      <c r="DQ8" s="596">
        <v>568546</v>
      </c>
      <c r="DR8" s="591"/>
      <c r="DS8" s="591"/>
      <c r="DT8" s="591"/>
      <c r="DU8" s="591"/>
      <c r="DV8" s="591"/>
      <c r="DW8" s="591"/>
      <c r="DX8" s="591"/>
      <c r="DY8" s="591"/>
      <c r="DZ8" s="591"/>
      <c r="EA8" s="591"/>
      <c r="EB8" s="591"/>
      <c r="EC8" s="626"/>
    </row>
    <row r="9" spans="2:143" ht="11.25" customHeight="1">
      <c r="B9" s="587" t="s">
        <v>223</v>
      </c>
      <c r="C9" s="588"/>
      <c r="D9" s="588"/>
      <c r="E9" s="588"/>
      <c r="F9" s="588"/>
      <c r="G9" s="588"/>
      <c r="H9" s="588"/>
      <c r="I9" s="588"/>
      <c r="J9" s="588"/>
      <c r="K9" s="588"/>
      <c r="L9" s="588"/>
      <c r="M9" s="588"/>
      <c r="N9" s="588"/>
      <c r="O9" s="588"/>
      <c r="P9" s="588"/>
      <c r="Q9" s="589"/>
      <c r="R9" s="590">
        <v>3493</v>
      </c>
      <c r="S9" s="591"/>
      <c r="T9" s="591"/>
      <c r="U9" s="591"/>
      <c r="V9" s="591"/>
      <c r="W9" s="591"/>
      <c r="X9" s="591"/>
      <c r="Y9" s="592"/>
      <c r="Z9" s="643">
        <v>0.1</v>
      </c>
      <c r="AA9" s="643"/>
      <c r="AB9" s="643"/>
      <c r="AC9" s="643"/>
      <c r="AD9" s="644">
        <v>3493</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368404</v>
      </c>
      <c r="BH9" s="591"/>
      <c r="BI9" s="591"/>
      <c r="BJ9" s="591"/>
      <c r="BK9" s="591"/>
      <c r="BL9" s="591"/>
      <c r="BM9" s="591"/>
      <c r="BN9" s="592"/>
      <c r="BO9" s="643">
        <v>32.700000000000003</v>
      </c>
      <c r="BP9" s="643"/>
      <c r="BQ9" s="643"/>
      <c r="BR9" s="643"/>
      <c r="BS9" s="596" t="s">
        <v>111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257946</v>
      </c>
      <c r="CS9" s="591"/>
      <c r="CT9" s="591"/>
      <c r="CU9" s="591"/>
      <c r="CV9" s="591"/>
      <c r="CW9" s="591"/>
      <c r="CX9" s="591"/>
      <c r="CY9" s="592"/>
      <c r="CZ9" s="643">
        <v>6.7</v>
      </c>
      <c r="DA9" s="643"/>
      <c r="DB9" s="643"/>
      <c r="DC9" s="643"/>
      <c r="DD9" s="596">
        <v>1572</v>
      </c>
      <c r="DE9" s="591"/>
      <c r="DF9" s="591"/>
      <c r="DG9" s="591"/>
      <c r="DH9" s="591"/>
      <c r="DI9" s="591"/>
      <c r="DJ9" s="591"/>
      <c r="DK9" s="591"/>
      <c r="DL9" s="591"/>
      <c r="DM9" s="591"/>
      <c r="DN9" s="591"/>
      <c r="DO9" s="591"/>
      <c r="DP9" s="592"/>
      <c r="DQ9" s="596">
        <v>227766</v>
      </c>
      <c r="DR9" s="591"/>
      <c r="DS9" s="591"/>
      <c r="DT9" s="591"/>
      <c r="DU9" s="591"/>
      <c r="DV9" s="591"/>
      <c r="DW9" s="591"/>
      <c r="DX9" s="591"/>
      <c r="DY9" s="591"/>
      <c r="DZ9" s="591"/>
      <c r="EA9" s="591"/>
      <c r="EB9" s="591"/>
      <c r="EC9" s="626"/>
    </row>
    <row r="10" spans="2:143" ht="11.25" customHeight="1">
      <c r="B10" s="587" t="s">
        <v>226</v>
      </c>
      <c r="C10" s="588"/>
      <c r="D10" s="588"/>
      <c r="E10" s="588"/>
      <c r="F10" s="588"/>
      <c r="G10" s="588"/>
      <c r="H10" s="588"/>
      <c r="I10" s="588"/>
      <c r="J10" s="588"/>
      <c r="K10" s="588"/>
      <c r="L10" s="588"/>
      <c r="M10" s="588"/>
      <c r="N10" s="588"/>
      <c r="O10" s="588"/>
      <c r="P10" s="588"/>
      <c r="Q10" s="589"/>
      <c r="R10" s="590">
        <v>127646</v>
      </c>
      <c r="S10" s="591"/>
      <c r="T10" s="591"/>
      <c r="U10" s="591"/>
      <c r="V10" s="591"/>
      <c r="W10" s="591"/>
      <c r="X10" s="591"/>
      <c r="Y10" s="592"/>
      <c r="Z10" s="643">
        <v>3.1</v>
      </c>
      <c r="AA10" s="643"/>
      <c r="AB10" s="643"/>
      <c r="AC10" s="643"/>
      <c r="AD10" s="644">
        <v>127646</v>
      </c>
      <c r="AE10" s="644"/>
      <c r="AF10" s="644"/>
      <c r="AG10" s="644"/>
      <c r="AH10" s="644"/>
      <c r="AI10" s="644"/>
      <c r="AJ10" s="644"/>
      <c r="AK10" s="644"/>
      <c r="AL10" s="613">
        <v>5.4</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23786</v>
      </c>
      <c r="BH10" s="591"/>
      <c r="BI10" s="591"/>
      <c r="BJ10" s="591"/>
      <c r="BK10" s="591"/>
      <c r="BL10" s="591"/>
      <c r="BM10" s="591"/>
      <c r="BN10" s="592"/>
      <c r="BO10" s="643">
        <v>2.1</v>
      </c>
      <c r="BP10" s="643"/>
      <c r="BQ10" s="643"/>
      <c r="BR10" s="643"/>
      <c r="BS10" s="596" t="s">
        <v>111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t="s">
        <v>111</v>
      </c>
      <c r="CS10" s="591"/>
      <c r="CT10" s="591"/>
      <c r="CU10" s="591"/>
      <c r="CV10" s="591"/>
      <c r="CW10" s="591"/>
      <c r="CX10" s="591"/>
      <c r="CY10" s="592"/>
      <c r="CZ10" s="643" t="s">
        <v>111</v>
      </c>
      <c r="DA10" s="643"/>
      <c r="DB10" s="643"/>
      <c r="DC10" s="643"/>
      <c r="DD10" s="596" t="s">
        <v>111</v>
      </c>
      <c r="DE10" s="591"/>
      <c r="DF10" s="591"/>
      <c r="DG10" s="591"/>
      <c r="DH10" s="591"/>
      <c r="DI10" s="591"/>
      <c r="DJ10" s="591"/>
      <c r="DK10" s="591"/>
      <c r="DL10" s="591"/>
      <c r="DM10" s="591"/>
      <c r="DN10" s="591"/>
      <c r="DO10" s="591"/>
      <c r="DP10" s="592"/>
      <c r="DQ10" s="596" t="s">
        <v>111</v>
      </c>
      <c r="DR10" s="591"/>
      <c r="DS10" s="591"/>
      <c r="DT10" s="591"/>
      <c r="DU10" s="591"/>
      <c r="DV10" s="591"/>
      <c r="DW10" s="591"/>
      <c r="DX10" s="591"/>
      <c r="DY10" s="591"/>
      <c r="DZ10" s="591"/>
      <c r="EA10" s="591"/>
      <c r="EB10" s="591"/>
      <c r="EC10" s="626"/>
    </row>
    <row r="11" spans="2:143" ht="11.25" customHeight="1">
      <c r="B11" s="587" t="s">
        <v>229</v>
      </c>
      <c r="C11" s="588"/>
      <c r="D11" s="588"/>
      <c r="E11" s="588"/>
      <c r="F11" s="588"/>
      <c r="G11" s="588"/>
      <c r="H11" s="588"/>
      <c r="I11" s="588"/>
      <c r="J11" s="588"/>
      <c r="K11" s="588"/>
      <c r="L11" s="588"/>
      <c r="M11" s="588"/>
      <c r="N11" s="588"/>
      <c r="O11" s="588"/>
      <c r="P11" s="588"/>
      <c r="Q11" s="589"/>
      <c r="R11" s="590" t="s">
        <v>111</v>
      </c>
      <c r="S11" s="591"/>
      <c r="T11" s="591"/>
      <c r="U11" s="591"/>
      <c r="V11" s="591"/>
      <c r="W11" s="591"/>
      <c r="X11" s="591"/>
      <c r="Y11" s="592"/>
      <c r="Z11" s="643" t="s">
        <v>111</v>
      </c>
      <c r="AA11" s="643"/>
      <c r="AB11" s="643"/>
      <c r="AC11" s="643"/>
      <c r="AD11" s="644" t="s">
        <v>111</v>
      </c>
      <c r="AE11" s="644"/>
      <c r="AF11" s="644"/>
      <c r="AG11" s="644"/>
      <c r="AH11" s="644"/>
      <c r="AI11" s="644"/>
      <c r="AJ11" s="644"/>
      <c r="AK11" s="644"/>
      <c r="AL11" s="613" t="s">
        <v>111</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73455</v>
      </c>
      <c r="BH11" s="591"/>
      <c r="BI11" s="591"/>
      <c r="BJ11" s="591"/>
      <c r="BK11" s="591"/>
      <c r="BL11" s="591"/>
      <c r="BM11" s="591"/>
      <c r="BN11" s="592"/>
      <c r="BO11" s="643">
        <v>6.5</v>
      </c>
      <c r="BP11" s="643"/>
      <c r="BQ11" s="643"/>
      <c r="BR11" s="643"/>
      <c r="BS11" s="596">
        <v>14482</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26383</v>
      </c>
      <c r="CS11" s="591"/>
      <c r="CT11" s="591"/>
      <c r="CU11" s="591"/>
      <c r="CV11" s="591"/>
      <c r="CW11" s="591"/>
      <c r="CX11" s="591"/>
      <c r="CY11" s="592"/>
      <c r="CZ11" s="643">
        <v>0.7</v>
      </c>
      <c r="DA11" s="643"/>
      <c r="DB11" s="643"/>
      <c r="DC11" s="643"/>
      <c r="DD11" s="596">
        <v>9377</v>
      </c>
      <c r="DE11" s="591"/>
      <c r="DF11" s="591"/>
      <c r="DG11" s="591"/>
      <c r="DH11" s="591"/>
      <c r="DI11" s="591"/>
      <c r="DJ11" s="591"/>
      <c r="DK11" s="591"/>
      <c r="DL11" s="591"/>
      <c r="DM11" s="591"/>
      <c r="DN11" s="591"/>
      <c r="DO11" s="591"/>
      <c r="DP11" s="592"/>
      <c r="DQ11" s="596">
        <v>18300</v>
      </c>
      <c r="DR11" s="591"/>
      <c r="DS11" s="591"/>
      <c r="DT11" s="591"/>
      <c r="DU11" s="591"/>
      <c r="DV11" s="591"/>
      <c r="DW11" s="591"/>
      <c r="DX11" s="591"/>
      <c r="DY11" s="591"/>
      <c r="DZ11" s="591"/>
      <c r="EA11" s="591"/>
      <c r="EB11" s="591"/>
      <c r="EC11" s="626"/>
    </row>
    <row r="12" spans="2:143" ht="11.25" customHeight="1">
      <c r="B12" s="587" t="s">
        <v>232</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593178</v>
      </c>
      <c r="BH12" s="591"/>
      <c r="BI12" s="591"/>
      <c r="BJ12" s="591"/>
      <c r="BK12" s="591"/>
      <c r="BL12" s="591"/>
      <c r="BM12" s="591"/>
      <c r="BN12" s="592"/>
      <c r="BO12" s="643">
        <v>52.6</v>
      </c>
      <c r="BP12" s="643"/>
      <c r="BQ12" s="643"/>
      <c r="BR12" s="643"/>
      <c r="BS12" s="596" t="s">
        <v>111</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28147</v>
      </c>
      <c r="CS12" s="591"/>
      <c r="CT12" s="591"/>
      <c r="CU12" s="591"/>
      <c r="CV12" s="591"/>
      <c r="CW12" s="591"/>
      <c r="CX12" s="591"/>
      <c r="CY12" s="592"/>
      <c r="CZ12" s="643">
        <v>0.7</v>
      </c>
      <c r="DA12" s="643"/>
      <c r="DB12" s="643"/>
      <c r="DC12" s="643"/>
      <c r="DD12" s="596" t="s">
        <v>111</v>
      </c>
      <c r="DE12" s="591"/>
      <c r="DF12" s="591"/>
      <c r="DG12" s="591"/>
      <c r="DH12" s="591"/>
      <c r="DI12" s="591"/>
      <c r="DJ12" s="591"/>
      <c r="DK12" s="591"/>
      <c r="DL12" s="591"/>
      <c r="DM12" s="591"/>
      <c r="DN12" s="591"/>
      <c r="DO12" s="591"/>
      <c r="DP12" s="592"/>
      <c r="DQ12" s="596">
        <v>26824</v>
      </c>
      <c r="DR12" s="591"/>
      <c r="DS12" s="591"/>
      <c r="DT12" s="591"/>
      <c r="DU12" s="591"/>
      <c r="DV12" s="591"/>
      <c r="DW12" s="591"/>
      <c r="DX12" s="591"/>
      <c r="DY12" s="591"/>
      <c r="DZ12" s="591"/>
      <c r="EA12" s="591"/>
      <c r="EB12" s="591"/>
      <c r="EC12" s="626"/>
    </row>
    <row r="13" spans="2:143" ht="11.25" customHeight="1">
      <c r="B13" s="587" t="s">
        <v>235</v>
      </c>
      <c r="C13" s="588"/>
      <c r="D13" s="588"/>
      <c r="E13" s="588"/>
      <c r="F13" s="588"/>
      <c r="G13" s="588"/>
      <c r="H13" s="588"/>
      <c r="I13" s="588"/>
      <c r="J13" s="588"/>
      <c r="K13" s="588"/>
      <c r="L13" s="588"/>
      <c r="M13" s="588"/>
      <c r="N13" s="588"/>
      <c r="O13" s="588"/>
      <c r="P13" s="588"/>
      <c r="Q13" s="589"/>
      <c r="R13" s="590">
        <v>6215</v>
      </c>
      <c r="S13" s="591"/>
      <c r="T13" s="591"/>
      <c r="U13" s="591"/>
      <c r="V13" s="591"/>
      <c r="W13" s="591"/>
      <c r="X13" s="591"/>
      <c r="Y13" s="592"/>
      <c r="Z13" s="643">
        <v>0.2</v>
      </c>
      <c r="AA13" s="643"/>
      <c r="AB13" s="643"/>
      <c r="AC13" s="643"/>
      <c r="AD13" s="644">
        <v>6215</v>
      </c>
      <c r="AE13" s="644"/>
      <c r="AF13" s="644"/>
      <c r="AG13" s="644"/>
      <c r="AH13" s="644"/>
      <c r="AI13" s="644"/>
      <c r="AJ13" s="644"/>
      <c r="AK13" s="644"/>
      <c r="AL13" s="613">
        <v>0.3</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593178</v>
      </c>
      <c r="BH13" s="591"/>
      <c r="BI13" s="591"/>
      <c r="BJ13" s="591"/>
      <c r="BK13" s="591"/>
      <c r="BL13" s="591"/>
      <c r="BM13" s="591"/>
      <c r="BN13" s="592"/>
      <c r="BO13" s="643">
        <v>52.6</v>
      </c>
      <c r="BP13" s="643"/>
      <c r="BQ13" s="643"/>
      <c r="BR13" s="643"/>
      <c r="BS13" s="596" t="s">
        <v>111</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420682</v>
      </c>
      <c r="CS13" s="591"/>
      <c r="CT13" s="591"/>
      <c r="CU13" s="591"/>
      <c r="CV13" s="591"/>
      <c r="CW13" s="591"/>
      <c r="CX13" s="591"/>
      <c r="CY13" s="592"/>
      <c r="CZ13" s="643">
        <v>11</v>
      </c>
      <c r="DA13" s="643"/>
      <c r="DB13" s="643"/>
      <c r="DC13" s="643"/>
      <c r="DD13" s="596">
        <v>199082</v>
      </c>
      <c r="DE13" s="591"/>
      <c r="DF13" s="591"/>
      <c r="DG13" s="591"/>
      <c r="DH13" s="591"/>
      <c r="DI13" s="591"/>
      <c r="DJ13" s="591"/>
      <c r="DK13" s="591"/>
      <c r="DL13" s="591"/>
      <c r="DM13" s="591"/>
      <c r="DN13" s="591"/>
      <c r="DO13" s="591"/>
      <c r="DP13" s="592"/>
      <c r="DQ13" s="596">
        <v>320385</v>
      </c>
      <c r="DR13" s="591"/>
      <c r="DS13" s="591"/>
      <c r="DT13" s="591"/>
      <c r="DU13" s="591"/>
      <c r="DV13" s="591"/>
      <c r="DW13" s="591"/>
      <c r="DX13" s="591"/>
      <c r="DY13" s="591"/>
      <c r="DZ13" s="591"/>
      <c r="EA13" s="591"/>
      <c r="EB13" s="591"/>
      <c r="EC13" s="626"/>
    </row>
    <row r="14" spans="2:143" ht="11.25" customHeight="1">
      <c r="B14" s="587" t="s">
        <v>238</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21087</v>
      </c>
      <c r="BH14" s="591"/>
      <c r="BI14" s="591"/>
      <c r="BJ14" s="591"/>
      <c r="BK14" s="591"/>
      <c r="BL14" s="591"/>
      <c r="BM14" s="591"/>
      <c r="BN14" s="592"/>
      <c r="BO14" s="643">
        <v>1.9</v>
      </c>
      <c r="BP14" s="643"/>
      <c r="BQ14" s="643"/>
      <c r="BR14" s="643"/>
      <c r="BS14" s="596" t="s">
        <v>111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221528</v>
      </c>
      <c r="CS14" s="591"/>
      <c r="CT14" s="591"/>
      <c r="CU14" s="591"/>
      <c r="CV14" s="591"/>
      <c r="CW14" s="591"/>
      <c r="CX14" s="591"/>
      <c r="CY14" s="592"/>
      <c r="CZ14" s="643">
        <v>5.8</v>
      </c>
      <c r="DA14" s="643"/>
      <c r="DB14" s="643"/>
      <c r="DC14" s="643"/>
      <c r="DD14" s="596">
        <v>30399</v>
      </c>
      <c r="DE14" s="591"/>
      <c r="DF14" s="591"/>
      <c r="DG14" s="591"/>
      <c r="DH14" s="591"/>
      <c r="DI14" s="591"/>
      <c r="DJ14" s="591"/>
      <c r="DK14" s="591"/>
      <c r="DL14" s="591"/>
      <c r="DM14" s="591"/>
      <c r="DN14" s="591"/>
      <c r="DO14" s="591"/>
      <c r="DP14" s="592"/>
      <c r="DQ14" s="596">
        <v>182141</v>
      </c>
      <c r="DR14" s="591"/>
      <c r="DS14" s="591"/>
      <c r="DT14" s="591"/>
      <c r="DU14" s="591"/>
      <c r="DV14" s="591"/>
      <c r="DW14" s="591"/>
      <c r="DX14" s="591"/>
      <c r="DY14" s="591"/>
      <c r="DZ14" s="591"/>
      <c r="EA14" s="591"/>
      <c r="EB14" s="591"/>
      <c r="EC14" s="626"/>
    </row>
    <row r="15" spans="2:143" ht="11.25" customHeight="1">
      <c r="B15" s="587" t="s">
        <v>241</v>
      </c>
      <c r="C15" s="588"/>
      <c r="D15" s="588"/>
      <c r="E15" s="588"/>
      <c r="F15" s="588"/>
      <c r="G15" s="588"/>
      <c r="H15" s="588"/>
      <c r="I15" s="588"/>
      <c r="J15" s="588"/>
      <c r="K15" s="588"/>
      <c r="L15" s="588"/>
      <c r="M15" s="588"/>
      <c r="N15" s="588"/>
      <c r="O15" s="588"/>
      <c r="P15" s="588"/>
      <c r="Q15" s="589"/>
      <c r="R15" s="590">
        <v>6447</v>
      </c>
      <c r="S15" s="591"/>
      <c r="T15" s="591"/>
      <c r="U15" s="591"/>
      <c r="V15" s="591"/>
      <c r="W15" s="591"/>
      <c r="X15" s="591"/>
      <c r="Y15" s="592"/>
      <c r="Z15" s="643">
        <v>0.2</v>
      </c>
      <c r="AA15" s="643"/>
      <c r="AB15" s="643"/>
      <c r="AC15" s="643"/>
      <c r="AD15" s="644">
        <v>6447</v>
      </c>
      <c r="AE15" s="644"/>
      <c r="AF15" s="644"/>
      <c r="AG15" s="644"/>
      <c r="AH15" s="644"/>
      <c r="AI15" s="644"/>
      <c r="AJ15" s="644"/>
      <c r="AK15" s="644"/>
      <c r="AL15" s="613">
        <v>0.3</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33387</v>
      </c>
      <c r="BH15" s="591"/>
      <c r="BI15" s="591"/>
      <c r="BJ15" s="591"/>
      <c r="BK15" s="591"/>
      <c r="BL15" s="591"/>
      <c r="BM15" s="591"/>
      <c r="BN15" s="592"/>
      <c r="BO15" s="643">
        <v>3</v>
      </c>
      <c r="BP15" s="643"/>
      <c r="BQ15" s="643"/>
      <c r="BR15" s="643"/>
      <c r="BS15" s="596" t="s">
        <v>111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461443</v>
      </c>
      <c r="CS15" s="591"/>
      <c r="CT15" s="591"/>
      <c r="CU15" s="591"/>
      <c r="CV15" s="591"/>
      <c r="CW15" s="591"/>
      <c r="CX15" s="591"/>
      <c r="CY15" s="592"/>
      <c r="CZ15" s="643">
        <v>12.1</v>
      </c>
      <c r="DA15" s="643"/>
      <c r="DB15" s="643"/>
      <c r="DC15" s="643"/>
      <c r="DD15" s="596">
        <v>27312</v>
      </c>
      <c r="DE15" s="591"/>
      <c r="DF15" s="591"/>
      <c r="DG15" s="591"/>
      <c r="DH15" s="591"/>
      <c r="DI15" s="591"/>
      <c r="DJ15" s="591"/>
      <c r="DK15" s="591"/>
      <c r="DL15" s="591"/>
      <c r="DM15" s="591"/>
      <c r="DN15" s="591"/>
      <c r="DO15" s="591"/>
      <c r="DP15" s="592"/>
      <c r="DQ15" s="596">
        <v>433329</v>
      </c>
      <c r="DR15" s="591"/>
      <c r="DS15" s="591"/>
      <c r="DT15" s="591"/>
      <c r="DU15" s="591"/>
      <c r="DV15" s="591"/>
      <c r="DW15" s="591"/>
      <c r="DX15" s="591"/>
      <c r="DY15" s="591"/>
      <c r="DZ15" s="591"/>
      <c r="EA15" s="591"/>
      <c r="EB15" s="591"/>
      <c r="EC15" s="626"/>
    </row>
    <row r="16" spans="2:143" ht="11.25" customHeight="1">
      <c r="B16" s="587" t="s">
        <v>244</v>
      </c>
      <c r="C16" s="588"/>
      <c r="D16" s="588"/>
      <c r="E16" s="588"/>
      <c r="F16" s="588"/>
      <c r="G16" s="588"/>
      <c r="H16" s="588"/>
      <c r="I16" s="588"/>
      <c r="J16" s="588"/>
      <c r="K16" s="588"/>
      <c r="L16" s="588"/>
      <c r="M16" s="588"/>
      <c r="N16" s="588"/>
      <c r="O16" s="588"/>
      <c r="P16" s="588"/>
      <c r="Q16" s="589"/>
      <c r="R16" s="590">
        <v>1397389</v>
      </c>
      <c r="S16" s="591"/>
      <c r="T16" s="591"/>
      <c r="U16" s="591"/>
      <c r="V16" s="591"/>
      <c r="W16" s="591"/>
      <c r="X16" s="591"/>
      <c r="Y16" s="592"/>
      <c r="Z16" s="643">
        <v>34.4</v>
      </c>
      <c r="AA16" s="643"/>
      <c r="AB16" s="643"/>
      <c r="AC16" s="643"/>
      <c r="AD16" s="644">
        <v>1057237</v>
      </c>
      <c r="AE16" s="644"/>
      <c r="AF16" s="644"/>
      <c r="AG16" s="644"/>
      <c r="AH16" s="644"/>
      <c r="AI16" s="644"/>
      <c r="AJ16" s="644"/>
      <c r="AK16" s="644"/>
      <c r="AL16" s="613">
        <v>44.6</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t="s">
        <v>111</v>
      </c>
      <c r="CS16" s="591"/>
      <c r="CT16" s="591"/>
      <c r="CU16" s="591"/>
      <c r="CV16" s="591"/>
      <c r="CW16" s="591"/>
      <c r="CX16" s="591"/>
      <c r="CY16" s="592"/>
      <c r="CZ16" s="643" t="s">
        <v>111</v>
      </c>
      <c r="DA16" s="643"/>
      <c r="DB16" s="643"/>
      <c r="DC16" s="643"/>
      <c r="DD16" s="596" t="s">
        <v>111</v>
      </c>
      <c r="DE16" s="591"/>
      <c r="DF16" s="591"/>
      <c r="DG16" s="591"/>
      <c r="DH16" s="591"/>
      <c r="DI16" s="591"/>
      <c r="DJ16" s="591"/>
      <c r="DK16" s="591"/>
      <c r="DL16" s="591"/>
      <c r="DM16" s="591"/>
      <c r="DN16" s="591"/>
      <c r="DO16" s="591"/>
      <c r="DP16" s="592"/>
      <c r="DQ16" s="596" t="s">
        <v>111</v>
      </c>
      <c r="DR16" s="591"/>
      <c r="DS16" s="591"/>
      <c r="DT16" s="591"/>
      <c r="DU16" s="591"/>
      <c r="DV16" s="591"/>
      <c r="DW16" s="591"/>
      <c r="DX16" s="591"/>
      <c r="DY16" s="591"/>
      <c r="DZ16" s="591"/>
      <c r="EA16" s="591"/>
      <c r="EB16" s="591"/>
      <c r="EC16" s="626"/>
    </row>
    <row r="17" spans="2:133" ht="11.25" customHeight="1">
      <c r="B17" s="587" t="s">
        <v>247</v>
      </c>
      <c r="C17" s="588"/>
      <c r="D17" s="588"/>
      <c r="E17" s="588"/>
      <c r="F17" s="588"/>
      <c r="G17" s="588"/>
      <c r="H17" s="588"/>
      <c r="I17" s="588"/>
      <c r="J17" s="588"/>
      <c r="K17" s="588"/>
      <c r="L17" s="588"/>
      <c r="M17" s="588"/>
      <c r="N17" s="588"/>
      <c r="O17" s="588"/>
      <c r="P17" s="588"/>
      <c r="Q17" s="589"/>
      <c r="R17" s="590">
        <v>1057237</v>
      </c>
      <c r="S17" s="591"/>
      <c r="T17" s="591"/>
      <c r="U17" s="591"/>
      <c r="V17" s="591"/>
      <c r="W17" s="591"/>
      <c r="X17" s="591"/>
      <c r="Y17" s="592"/>
      <c r="Z17" s="643">
        <v>26</v>
      </c>
      <c r="AA17" s="643"/>
      <c r="AB17" s="643"/>
      <c r="AC17" s="643"/>
      <c r="AD17" s="644">
        <v>1057237</v>
      </c>
      <c r="AE17" s="644"/>
      <c r="AF17" s="644"/>
      <c r="AG17" s="644"/>
      <c r="AH17" s="644"/>
      <c r="AI17" s="644"/>
      <c r="AJ17" s="644"/>
      <c r="AK17" s="644"/>
      <c r="AL17" s="613">
        <v>44.6</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407730</v>
      </c>
      <c r="CS17" s="591"/>
      <c r="CT17" s="591"/>
      <c r="CU17" s="591"/>
      <c r="CV17" s="591"/>
      <c r="CW17" s="591"/>
      <c r="CX17" s="591"/>
      <c r="CY17" s="592"/>
      <c r="CZ17" s="643">
        <v>10.7</v>
      </c>
      <c r="DA17" s="643"/>
      <c r="DB17" s="643"/>
      <c r="DC17" s="643"/>
      <c r="DD17" s="596" t="s">
        <v>111</v>
      </c>
      <c r="DE17" s="591"/>
      <c r="DF17" s="591"/>
      <c r="DG17" s="591"/>
      <c r="DH17" s="591"/>
      <c r="DI17" s="591"/>
      <c r="DJ17" s="591"/>
      <c r="DK17" s="591"/>
      <c r="DL17" s="591"/>
      <c r="DM17" s="591"/>
      <c r="DN17" s="591"/>
      <c r="DO17" s="591"/>
      <c r="DP17" s="592"/>
      <c r="DQ17" s="596">
        <v>387316</v>
      </c>
      <c r="DR17" s="591"/>
      <c r="DS17" s="591"/>
      <c r="DT17" s="591"/>
      <c r="DU17" s="591"/>
      <c r="DV17" s="591"/>
      <c r="DW17" s="591"/>
      <c r="DX17" s="591"/>
      <c r="DY17" s="591"/>
      <c r="DZ17" s="591"/>
      <c r="EA17" s="591"/>
      <c r="EB17" s="591"/>
      <c r="EC17" s="626"/>
    </row>
    <row r="18" spans="2:133" ht="11.25" customHeight="1">
      <c r="B18" s="587" t="s">
        <v>250</v>
      </c>
      <c r="C18" s="588"/>
      <c r="D18" s="588"/>
      <c r="E18" s="588"/>
      <c r="F18" s="588"/>
      <c r="G18" s="588"/>
      <c r="H18" s="588"/>
      <c r="I18" s="588"/>
      <c r="J18" s="588"/>
      <c r="K18" s="588"/>
      <c r="L18" s="588"/>
      <c r="M18" s="588"/>
      <c r="N18" s="588"/>
      <c r="O18" s="588"/>
      <c r="P18" s="588"/>
      <c r="Q18" s="589"/>
      <c r="R18" s="590">
        <v>340152</v>
      </c>
      <c r="S18" s="591"/>
      <c r="T18" s="591"/>
      <c r="U18" s="591"/>
      <c r="V18" s="591"/>
      <c r="W18" s="591"/>
      <c r="X18" s="591"/>
      <c r="Y18" s="592"/>
      <c r="Z18" s="643">
        <v>8.4</v>
      </c>
      <c r="AA18" s="643"/>
      <c r="AB18" s="643"/>
      <c r="AC18" s="643"/>
      <c r="AD18" s="644" t="s">
        <v>111</v>
      </c>
      <c r="AE18" s="644"/>
      <c r="AF18" s="644"/>
      <c r="AG18" s="644"/>
      <c r="AH18" s="644"/>
      <c r="AI18" s="644"/>
      <c r="AJ18" s="644"/>
      <c r="AK18" s="644"/>
      <c r="AL18" s="613" t="s">
        <v>111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253</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t="s">
        <v>111</v>
      </c>
      <c r="BH19" s="591"/>
      <c r="BI19" s="591"/>
      <c r="BJ19" s="591"/>
      <c r="BK19" s="591"/>
      <c r="BL19" s="591"/>
      <c r="BM19" s="591"/>
      <c r="BN19" s="592"/>
      <c r="BO19" s="643" t="s">
        <v>111</v>
      </c>
      <c r="BP19" s="643"/>
      <c r="BQ19" s="643"/>
      <c r="BR19" s="643"/>
      <c r="BS19" s="596" t="s">
        <v>111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256</v>
      </c>
      <c r="C20" s="588"/>
      <c r="D20" s="588"/>
      <c r="E20" s="588"/>
      <c r="F20" s="588"/>
      <c r="G20" s="588"/>
      <c r="H20" s="588"/>
      <c r="I20" s="588"/>
      <c r="J20" s="588"/>
      <c r="K20" s="588"/>
      <c r="L20" s="588"/>
      <c r="M20" s="588"/>
      <c r="N20" s="588"/>
      <c r="O20" s="588"/>
      <c r="P20" s="588"/>
      <c r="Q20" s="589"/>
      <c r="R20" s="590">
        <v>2701996</v>
      </c>
      <c r="S20" s="591"/>
      <c r="T20" s="591"/>
      <c r="U20" s="591"/>
      <c r="V20" s="591"/>
      <c r="W20" s="591"/>
      <c r="X20" s="591"/>
      <c r="Y20" s="592"/>
      <c r="Z20" s="643">
        <v>66.5</v>
      </c>
      <c r="AA20" s="643"/>
      <c r="AB20" s="643"/>
      <c r="AC20" s="643"/>
      <c r="AD20" s="644">
        <v>2361844</v>
      </c>
      <c r="AE20" s="644"/>
      <c r="AF20" s="644"/>
      <c r="AG20" s="644"/>
      <c r="AH20" s="644"/>
      <c r="AI20" s="644"/>
      <c r="AJ20" s="644"/>
      <c r="AK20" s="644"/>
      <c r="AL20" s="613">
        <v>99.7</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t="s">
        <v>111</v>
      </c>
      <c r="BH20" s="591"/>
      <c r="BI20" s="591"/>
      <c r="BJ20" s="591"/>
      <c r="BK20" s="591"/>
      <c r="BL20" s="591"/>
      <c r="BM20" s="591"/>
      <c r="BN20" s="592"/>
      <c r="BO20" s="643" t="s">
        <v>111</v>
      </c>
      <c r="BP20" s="643"/>
      <c r="BQ20" s="643"/>
      <c r="BR20" s="643"/>
      <c r="BS20" s="596" t="s">
        <v>111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3828138</v>
      </c>
      <c r="CS20" s="591"/>
      <c r="CT20" s="591"/>
      <c r="CU20" s="591"/>
      <c r="CV20" s="591"/>
      <c r="CW20" s="591"/>
      <c r="CX20" s="591"/>
      <c r="CY20" s="592"/>
      <c r="CZ20" s="643">
        <v>100</v>
      </c>
      <c r="DA20" s="643"/>
      <c r="DB20" s="643"/>
      <c r="DC20" s="643"/>
      <c r="DD20" s="596">
        <v>530826</v>
      </c>
      <c r="DE20" s="591"/>
      <c r="DF20" s="591"/>
      <c r="DG20" s="591"/>
      <c r="DH20" s="591"/>
      <c r="DI20" s="591"/>
      <c r="DJ20" s="591"/>
      <c r="DK20" s="591"/>
      <c r="DL20" s="591"/>
      <c r="DM20" s="591"/>
      <c r="DN20" s="591"/>
      <c r="DO20" s="591"/>
      <c r="DP20" s="592"/>
      <c r="DQ20" s="596">
        <v>2860187</v>
      </c>
      <c r="DR20" s="591"/>
      <c r="DS20" s="591"/>
      <c r="DT20" s="591"/>
      <c r="DU20" s="591"/>
      <c r="DV20" s="591"/>
      <c r="DW20" s="591"/>
      <c r="DX20" s="591"/>
      <c r="DY20" s="591"/>
      <c r="DZ20" s="591"/>
      <c r="EA20" s="591"/>
      <c r="EB20" s="591"/>
      <c r="EC20" s="626"/>
    </row>
    <row r="21" spans="2:133" ht="11.25" customHeight="1">
      <c r="B21" s="587" t="s">
        <v>259</v>
      </c>
      <c r="C21" s="588"/>
      <c r="D21" s="588"/>
      <c r="E21" s="588"/>
      <c r="F21" s="588"/>
      <c r="G21" s="588"/>
      <c r="H21" s="588"/>
      <c r="I21" s="588"/>
      <c r="J21" s="588"/>
      <c r="K21" s="588"/>
      <c r="L21" s="588"/>
      <c r="M21" s="588"/>
      <c r="N21" s="588"/>
      <c r="O21" s="588"/>
      <c r="P21" s="588"/>
      <c r="Q21" s="589"/>
      <c r="R21" s="590">
        <v>750</v>
      </c>
      <c r="S21" s="591"/>
      <c r="T21" s="591"/>
      <c r="U21" s="591"/>
      <c r="V21" s="591"/>
      <c r="W21" s="591"/>
      <c r="X21" s="591"/>
      <c r="Y21" s="592"/>
      <c r="Z21" s="643">
        <v>0</v>
      </c>
      <c r="AA21" s="643"/>
      <c r="AB21" s="643"/>
      <c r="AC21" s="643"/>
      <c r="AD21" s="644">
        <v>750</v>
      </c>
      <c r="AE21" s="644"/>
      <c r="AF21" s="644"/>
      <c r="AG21" s="644"/>
      <c r="AH21" s="644"/>
      <c r="AI21" s="644"/>
      <c r="AJ21" s="644"/>
      <c r="AK21" s="644"/>
      <c r="AL21" s="613">
        <v>0</v>
      </c>
      <c r="AM21" s="645"/>
      <c r="AN21" s="645"/>
      <c r="AO21" s="646"/>
      <c r="AP21" s="684" t="s">
        <v>260</v>
      </c>
      <c r="AQ21" s="691"/>
      <c r="AR21" s="691"/>
      <c r="AS21" s="691"/>
      <c r="AT21" s="691"/>
      <c r="AU21" s="691"/>
      <c r="AV21" s="691"/>
      <c r="AW21" s="691"/>
      <c r="AX21" s="691"/>
      <c r="AY21" s="691"/>
      <c r="AZ21" s="691"/>
      <c r="BA21" s="691"/>
      <c r="BB21" s="691"/>
      <c r="BC21" s="691"/>
      <c r="BD21" s="691"/>
      <c r="BE21" s="691"/>
      <c r="BF21" s="686"/>
      <c r="BG21" s="590" t="s">
        <v>111</v>
      </c>
      <c r="BH21" s="591"/>
      <c r="BI21" s="591"/>
      <c r="BJ21" s="591"/>
      <c r="BK21" s="591"/>
      <c r="BL21" s="591"/>
      <c r="BM21" s="591"/>
      <c r="BN21" s="592"/>
      <c r="BO21" s="643" t="s">
        <v>111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261</v>
      </c>
      <c r="C22" s="588"/>
      <c r="D22" s="588"/>
      <c r="E22" s="588"/>
      <c r="F22" s="588"/>
      <c r="G22" s="588"/>
      <c r="H22" s="588"/>
      <c r="I22" s="588"/>
      <c r="J22" s="588"/>
      <c r="K22" s="588"/>
      <c r="L22" s="588"/>
      <c r="M22" s="588"/>
      <c r="N22" s="588"/>
      <c r="O22" s="588"/>
      <c r="P22" s="588"/>
      <c r="Q22" s="589"/>
      <c r="R22" s="590">
        <v>38184</v>
      </c>
      <c r="S22" s="591"/>
      <c r="T22" s="591"/>
      <c r="U22" s="591"/>
      <c r="V22" s="591"/>
      <c r="W22" s="591"/>
      <c r="X22" s="591"/>
      <c r="Y22" s="592"/>
      <c r="Z22" s="643">
        <v>0.9</v>
      </c>
      <c r="AA22" s="643"/>
      <c r="AB22" s="643"/>
      <c r="AC22" s="643"/>
      <c r="AD22" s="644">
        <v>302</v>
      </c>
      <c r="AE22" s="644"/>
      <c r="AF22" s="644"/>
      <c r="AG22" s="644"/>
      <c r="AH22" s="644"/>
      <c r="AI22" s="644"/>
      <c r="AJ22" s="644"/>
      <c r="AK22" s="644"/>
      <c r="AL22" s="613">
        <v>0</v>
      </c>
      <c r="AM22" s="645"/>
      <c r="AN22" s="645"/>
      <c r="AO22" s="646"/>
      <c r="AP22" s="684" t="s">
        <v>262</v>
      </c>
      <c r="AQ22" s="691"/>
      <c r="AR22" s="691"/>
      <c r="AS22" s="691"/>
      <c r="AT22" s="691"/>
      <c r="AU22" s="691"/>
      <c r="AV22" s="691"/>
      <c r="AW22" s="691"/>
      <c r="AX22" s="691"/>
      <c r="AY22" s="691"/>
      <c r="AZ22" s="691"/>
      <c r="BA22" s="691"/>
      <c r="BB22" s="691"/>
      <c r="BC22" s="691"/>
      <c r="BD22" s="691"/>
      <c r="BE22" s="691"/>
      <c r="BF22" s="686"/>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264</v>
      </c>
      <c r="C23" s="588"/>
      <c r="D23" s="588"/>
      <c r="E23" s="588"/>
      <c r="F23" s="588"/>
      <c r="G23" s="588"/>
      <c r="H23" s="588"/>
      <c r="I23" s="588"/>
      <c r="J23" s="588"/>
      <c r="K23" s="588"/>
      <c r="L23" s="588"/>
      <c r="M23" s="588"/>
      <c r="N23" s="588"/>
      <c r="O23" s="588"/>
      <c r="P23" s="588"/>
      <c r="Q23" s="589"/>
      <c r="R23" s="590">
        <v>44994</v>
      </c>
      <c r="S23" s="591"/>
      <c r="T23" s="591"/>
      <c r="U23" s="591"/>
      <c r="V23" s="591"/>
      <c r="W23" s="591"/>
      <c r="X23" s="591"/>
      <c r="Y23" s="592"/>
      <c r="Z23" s="643">
        <v>1.1000000000000001</v>
      </c>
      <c r="AA23" s="643"/>
      <c r="AB23" s="643"/>
      <c r="AC23" s="643"/>
      <c r="AD23" s="644">
        <v>5864</v>
      </c>
      <c r="AE23" s="644"/>
      <c r="AF23" s="644"/>
      <c r="AG23" s="644"/>
      <c r="AH23" s="644"/>
      <c r="AI23" s="644"/>
      <c r="AJ23" s="644"/>
      <c r="AK23" s="644"/>
      <c r="AL23" s="613">
        <v>0.2</v>
      </c>
      <c r="AM23" s="645"/>
      <c r="AN23" s="645"/>
      <c r="AO23" s="646"/>
      <c r="AP23" s="684" t="s">
        <v>265</v>
      </c>
      <c r="AQ23" s="691"/>
      <c r="AR23" s="691"/>
      <c r="AS23" s="691"/>
      <c r="AT23" s="691"/>
      <c r="AU23" s="691"/>
      <c r="AV23" s="691"/>
      <c r="AW23" s="691"/>
      <c r="AX23" s="691"/>
      <c r="AY23" s="691"/>
      <c r="AZ23" s="691"/>
      <c r="BA23" s="691"/>
      <c r="BB23" s="691"/>
      <c r="BC23" s="691"/>
      <c r="BD23" s="691"/>
      <c r="BE23" s="691"/>
      <c r="BF23" s="686"/>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c r="B24" s="587" t="s">
        <v>271</v>
      </c>
      <c r="C24" s="588"/>
      <c r="D24" s="588"/>
      <c r="E24" s="588"/>
      <c r="F24" s="588"/>
      <c r="G24" s="588"/>
      <c r="H24" s="588"/>
      <c r="I24" s="588"/>
      <c r="J24" s="588"/>
      <c r="K24" s="588"/>
      <c r="L24" s="588"/>
      <c r="M24" s="588"/>
      <c r="N24" s="588"/>
      <c r="O24" s="588"/>
      <c r="P24" s="588"/>
      <c r="Q24" s="589"/>
      <c r="R24" s="590">
        <v>16454</v>
      </c>
      <c r="S24" s="591"/>
      <c r="T24" s="591"/>
      <c r="U24" s="591"/>
      <c r="V24" s="591"/>
      <c r="W24" s="591"/>
      <c r="X24" s="591"/>
      <c r="Y24" s="592"/>
      <c r="Z24" s="643">
        <v>0.4</v>
      </c>
      <c r="AA24" s="643"/>
      <c r="AB24" s="643"/>
      <c r="AC24" s="643"/>
      <c r="AD24" s="644" t="s">
        <v>111</v>
      </c>
      <c r="AE24" s="644"/>
      <c r="AF24" s="644"/>
      <c r="AG24" s="644"/>
      <c r="AH24" s="644"/>
      <c r="AI24" s="644"/>
      <c r="AJ24" s="644"/>
      <c r="AK24" s="644"/>
      <c r="AL24" s="613" t="s">
        <v>111</v>
      </c>
      <c r="AM24" s="645"/>
      <c r="AN24" s="645"/>
      <c r="AO24" s="646"/>
      <c r="AP24" s="684" t="s">
        <v>272</v>
      </c>
      <c r="AQ24" s="691"/>
      <c r="AR24" s="691"/>
      <c r="AS24" s="691"/>
      <c r="AT24" s="691"/>
      <c r="AU24" s="691"/>
      <c r="AV24" s="691"/>
      <c r="AW24" s="691"/>
      <c r="AX24" s="691"/>
      <c r="AY24" s="691"/>
      <c r="AZ24" s="691"/>
      <c r="BA24" s="691"/>
      <c r="BB24" s="691"/>
      <c r="BC24" s="691"/>
      <c r="BD24" s="691"/>
      <c r="BE24" s="691"/>
      <c r="BF24" s="686"/>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1753353</v>
      </c>
      <c r="CS24" s="641"/>
      <c r="CT24" s="641"/>
      <c r="CU24" s="641"/>
      <c r="CV24" s="641"/>
      <c r="CW24" s="641"/>
      <c r="CX24" s="641"/>
      <c r="CY24" s="688"/>
      <c r="CZ24" s="692">
        <v>45.8</v>
      </c>
      <c r="DA24" s="693"/>
      <c r="DB24" s="693"/>
      <c r="DC24" s="694"/>
      <c r="DD24" s="687">
        <v>1317901</v>
      </c>
      <c r="DE24" s="641"/>
      <c r="DF24" s="641"/>
      <c r="DG24" s="641"/>
      <c r="DH24" s="641"/>
      <c r="DI24" s="641"/>
      <c r="DJ24" s="641"/>
      <c r="DK24" s="688"/>
      <c r="DL24" s="687">
        <v>1236274</v>
      </c>
      <c r="DM24" s="641"/>
      <c r="DN24" s="641"/>
      <c r="DO24" s="641"/>
      <c r="DP24" s="641"/>
      <c r="DQ24" s="641"/>
      <c r="DR24" s="641"/>
      <c r="DS24" s="641"/>
      <c r="DT24" s="641"/>
      <c r="DU24" s="641"/>
      <c r="DV24" s="688"/>
      <c r="DW24" s="689">
        <v>48.6</v>
      </c>
      <c r="DX24" s="658"/>
      <c r="DY24" s="658"/>
      <c r="DZ24" s="658"/>
      <c r="EA24" s="658"/>
      <c r="EB24" s="658"/>
      <c r="EC24" s="690"/>
    </row>
    <row r="25" spans="2:133" ht="11.25" customHeight="1">
      <c r="B25" s="587" t="s">
        <v>274</v>
      </c>
      <c r="C25" s="588"/>
      <c r="D25" s="588"/>
      <c r="E25" s="588"/>
      <c r="F25" s="588"/>
      <c r="G25" s="588"/>
      <c r="H25" s="588"/>
      <c r="I25" s="588"/>
      <c r="J25" s="588"/>
      <c r="K25" s="588"/>
      <c r="L25" s="588"/>
      <c r="M25" s="588"/>
      <c r="N25" s="588"/>
      <c r="O25" s="588"/>
      <c r="P25" s="588"/>
      <c r="Q25" s="589"/>
      <c r="R25" s="590">
        <v>339582</v>
      </c>
      <c r="S25" s="591"/>
      <c r="T25" s="591"/>
      <c r="U25" s="591"/>
      <c r="V25" s="591"/>
      <c r="W25" s="591"/>
      <c r="X25" s="591"/>
      <c r="Y25" s="592"/>
      <c r="Z25" s="643">
        <v>8.4</v>
      </c>
      <c r="AA25" s="643"/>
      <c r="AB25" s="643"/>
      <c r="AC25" s="643"/>
      <c r="AD25" s="644" t="s">
        <v>111</v>
      </c>
      <c r="AE25" s="644"/>
      <c r="AF25" s="644"/>
      <c r="AG25" s="644"/>
      <c r="AH25" s="644"/>
      <c r="AI25" s="644"/>
      <c r="AJ25" s="644"/>
      <c r="AK25" s="644"/>
      <c r="AL25" s="613" t="s">
        <v>111</v>
      </c>
      <c r="AM25" s="645"/>
      <c r="AN25" s="645"/>
      <c r="AO25" s="646"/>
      <c r="AP25" s="684" t="s">
        <v>275</v>
      </c>
      <c r="AQ25" s="691"/>
      <c r="AR25" s="691"/>
      <c r="AS25" s="691"/>
      <c r="AT25" s="691"/>
      <c r="AU25" s="691"/>
      <c r="AV25" s="691"/>
      <c r="AW25" s="691"/>
      <c r="AX25" s="691"/>
      <c r="AY25" s="691"/>
      <c r="AZ25" s="691"/>
      <c r="BA25" s="691"/>
      <c r="BB25" s="691"/>
      <c r="BC25" s="691"/>
      <c r="BD25" s="691"/>
      <c r="BE25" s="691"/>
      <c r="BF25" s="686"/>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837940</v>
      </c>
      <c r="CS25" s="609"/>
      <c r="CT25" s="609"/>
      <c r="CU25" s="609"/>
      <c r="CV25" s="609"/>
      <c r="CW25" s="609"/>
      <c r="CX25" s="609"/>
      <c r="CY25" s="610"/>
      <c r="CZ25" s="593">
        <v>21.9</v>
      </c>
      <c r="DA25" s="611"/>
      <c r="DB25" s="611"/>
      <c r="DC25" s="612"/>
      <c r="DD25" s="596">
        <v>792582</v>
      </c>
      <c r="DE25" s="609"/>
      <c r="DF25" s="609"/>
      <c r="DG25" s="609"/>
      <c r="DH25" s="609"/>
      <c r="DI25" s="609"/>
      <c r="DJ25" s="609"/>
      <c r="DK25" s="610"/>
      <c r="DL25" s="596">
        <v>711952</v>
      </c>
      <c r="DM25" s="609"/>
      <c r="DN25" s="609"/>
      <c r="DO25" s="609"/>
      <c r="DP25" s="609"/>
      <c r="DQ25" s="609"/>
      <c r="DR25" s="609"/>
      <c r="DS25" s="609"/>
      <c r="DT25" s="609"/>
      <c r="DU25" s="609"/>
      <c r="DV25" s="610"/>
      <c r="DW25" s="613">
        <v>28</v>
      </c>
      <c r="DX25" s="614"/>
      <c r="DY25" s="614"/>
      <c r="DZ25" s="614"/>
      <c r="EA25" s="614"/>
      <c r="EB25" s="614"/>
      <c r="EC25" s="615"/>
    </row>
    <row r="26" spans="2:133" ht="11.25" customHeight="1">
      <c r="B26" s="681" t="s">
        <v>277</v>
      </c>
      <c r="C26" s="682"/>
      <c r="D26" s="682"/>
      <c r="E26" s="682"/>
      <c r="F26" s="682"/>
      <c r="G26" s="682"/>
      <c r="H26" s="682"/>
      <c r="I26" s="682"/>
      <c r="J26" s="682"/>
      <c r="K26" s="682"/>
      <c r="L26" s="682"/>
      <c r="M26" s="682"/>
      <c r="N26" s="682"/>
      <c r="O26" s="682"/>
      <c r="P26" s="682"/>
      <c r="Q26" s="683"/>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4" t="s">
        <v>278</v>
      </c>
      <c r="AQ26" s="685"/>
      <c r="AR26" s="685"/>
      <c r="AS26" s="685"/>
      <c r="AT26" s="685"/>
      <c r="AU26" s="685"/>
      <c r="AV26" s="685"/>
      <c r="AW26" s="685"/>
      <c r="AX26" s="685"/>
      <c r="AY26" s="685"/>
      <c r="AZ26" s="685"/>
      <c r="BA26" s="685"/>
      <c r="BB26" s="685"/>
      <c r="BC26" s="685"/>
      <c r="BD26" s="685"/>
      <c r="BE26" s="685"/>
      <c r="BF26" s="686"/>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515250</v>
      </c>
      <c r="CS26" s="591"/>
      <c r="CT26" s="591"/>
      <c r="CU26" s="591"/>
      <c r="CV26" s="591"/>
      <c r="CW26" s="591"/>
      <c r="CX26" s="591"/>
      <c r="CY26" s="592"/>
      <c r="CZ26" s="593">
        <v>13.5</v>
      </c>
      <c r="DA26" s="611"/>
      <c r="DB26" s="611"/>
      <c r="DC26" s="612"/>
      <c r="DD26" s="596">
        <v>474667</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388189</v>
      </c>
      <c r="S27" s="591"/>
      <c r="T27" s="591"/>
      <c r="U27" s="591"/>
      <c r="V27" s="591"/>
      <c r="W27" s="591"/>
      <c r="X27" s="591"/>
      <c r="Y27" s="592"/>
      <c r="Z27" s="643">
        <v>9.6</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1126872</v>
      </c>
      <c r="BH27" s="591"/>
      <c r="BI27" s="591"/>
      <c r="BJ27" s="591"/>
      <c r="BK27" s="591"/>
      <c r="BL27" s="591"/>
      <c r="BM27" s="591"/>
      <c r="BN27" s="592"/>
      <c r="BO27" s="643">
        <v>100</v>
      </c>
      <c r="BP27" s="643"/>
      <c r="BQ27" s="643"/>
      <c r="BR27" s="643"/>
      <c r="BS27" s="596">
        <v>14482</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507683</v>
      </c>
      <c r="CS27" s="609"/>
      <c r="CT27" s="609"/>
      <c r="CU27" s="609"/>
      <c r="CV27" s="609"/>
      <c r="CW27" s="609"/>
      <c r="CX27" s="609"/>
      <c r="CY27" s="610"/>
      <c r="CZ27" s="593">
        <v>13.3</v>
      </c>
      <c r="DA27" s="611"/>
      <c r="DB27" s="611"/>
      <c r="DC27" s="612"/>
      <c r="DD27" s="596">
        <v>138003</v>
      </c>
      <c r="DE27" s="609"/>
      <c r="DF27" s="609"/>
      <c r="DG27" s="609"/>
      <c r="DH27" s="609"/>
      <c r="DI27" s="609"/>
      <c r="DJ27" s="609"/>
      <c r="DK27" s="610"/>
      <c r="DL27" s="596">
        <v>137006</v>
      </c>
      <c r="DM27" s="609"/>
      <c r="DN27" s="609"/>
      <c r="DO27" s="609"/>
      <c r="DP27" s="609"/>
      <c r="DQ27" s="609"/>
      <c r="DR27" s="609"/>
      <c r="DS27" s="609"/>
      <c r="DT27" s="609"/>
      <c r="DU27" s="609"/>
      <c r="DV27" s="610"/>
      <c r="DW27" s="613">
        <v>5.4</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11804</v>
      </c>
      <c r="S28" s="591"/>
      <c r="T28" s="591"/>
      <c r="U28" s="591"/>
      <c r="V28" s="591"/>
      <c r="W28" s="591"/>
      <c r="X28" s="591"/>
      <c r="Y28" s="592"/>
      <c r="Z28" s="643">
        <v>0.3</v>
      </c>
      <c r="AA28" s="643"/>
      <c r="AB28" s="643"/>
      <c r="AC28" s="643"/>
      <c r="AD28" s="644" t="s">
        <v>111</v>
      </c>
      <c r="AE28" s="644"/>
      <c r="AF28" s="644"/>
      <c r="AG28" s="644"/>
      <c r="AH28" s="644"/>
      <c r="AI28" s="644"/>
      <c r="AJ28" s="644"/>
      <c r="AK28" s="644"/>
      <c r="AL28" s="613" t="s">
        <v>111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407730</v>
      </c>
      <c r="CS28" s="591"/>
      <c r="CT28" s="591"/>
      <c r="CU28" s="591"/>
      <c r="CV28" s="591"/>
      <c r="CW28" s="591"/>
      <c r="CX28" s="591"/>
      <c r="CY28" s="592"/>
      <c r="CZ28" s="593">
        <v>10.7</v>
      </c>
      <c r="DA28" s="611"/>
      <c r="DB28" s="611"/>
      <c r="DC28" s="612"/>
      <c r="DD28" s="596">
        <v>387316</v>
      </c>
      <c r="DE28" s="591"/>
      <c r="DF28" s="591"/>
      <c r="DG28" s="591"/>
      <c r="DH28" s="591"/>
      <c r="DI28" s="591"/>
      <c r="DJ28" s="591"/>
      <c r="DK28" s="592"/>
      <c r="DL28" s="596">
        <v>387316</v>
      </c>
      <c r="DM28" s="591"/>
      <c r="DN28" s="591"/>
      <c r="DO28" s="591"/>
      <c r="DP28" s="591"/>
      <c r="DQ28" s="591"/>
      <c r="DR28" s="591"/>
      <c r="DS28" s="591"/>
      <c r="DT28" s="591"/>
      <c r="DU28" s="591"/>
      <c r="DV28" s="592"/>
      <c r="DW28" s="613">
        <v>15.2</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10507</v>
      </c>
      <c r="S29" s="591"/>
      <c r="T29" s="591"/>
      <c r="U29" s="591"/>
      <c r="V29" s="591"/>
      <c r="W29" s="591"/>
      <c r="X29" s="591"/>
      <c r="Y29" s="592"/>
      <c r="Z29" s="643">
        <v>0.3</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407730</v>
      </c>
      <c r="CS29" s="609"/>
      <c r="CT29" s="609"/>
      <c r="CU29" s="609"/>
      <c r="CV29" s="609"/>
      <c r="CW29" s="609"/>
      <c r="CX29" s="609"/>
      <c r="CY29" s="610"/>
      <c r="CZ29" s="593">
        <v>10.7</v>
      </c>
      <c r="DA29" s="611"/>
      <c r="DB29" s="611"/>
      <c r="DC29" s="612"/>
      <c r="DD29" s="596">
        <v>387316</v>
      </c>
      <c r="DE29" s="609"/>
      <c r="DF29" s="609"/>
      <c r="DG29" s="609"/>
      <c r="DH29" s="609"/>
      <c r="DI29" s="609"/>
      <c r="DJ29" s="609"/>
      <c r="DK29" s="610"/>
      <c r="DL29" s="596">
        <v>387316</v>
      </c>
      <c r="DM29" s="609"/>
      <c r="DN29" s="609"/>
      <c r="DO29" s="609"/>
      <c r="DP29" s="609"/>
      <c r="DQ29" s="609"/>
      <c r="DR29" s="609"/>
      <c r="DS29" s="609"/>
      <c r="DT29" s="609"/>
      <c r="DU29" s="609"/>
      <c r="DV29" s="610"/>
      <c r="DW29" s="613">
        <v>15.2</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48440</v>
      </c>
      <c r="S30" s="591"/>
      <c r="T30" s="591"/>
      <c r="U30" s="591"/>
      <c r="V30" s="591"/>
      <c r="W30" s="591"/>
      <c r="X30" s="591"/>
      <c r="Y30" s="592"/>
      <c r="Z30" s="643">
        <v>1.2</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99.6</v>
      </c>
      <c r="BH30" s="657"/>
      <c r="BI30" s="657"/>
      <c r="BJ30" s="657"/>
      <c r="BK30" s="657"/>
      <c r="BL30" s="657"/>
      <c r="BM30" s="658">
        <v>97.7</v>
      </c>
      <c r="BN30" s="657"/>
      <c r="BO30" s="657"/>
      <c r="BP30" s="657"/>
      <c r="BQ30" s="659"/>
      <c r="BR30" s="656">
        <v>99.6</v>
      </c>
      <c r="BS30" s="657"/>
      <c r="BT30" s="657"/>
      <c r="BU30" s="657"/>
      <c r="BV30" s="657"/>
      <c r="BW30" s="657"/>
      <c r="BX30" s="658">
        <v>97.2</v>
      </c>
      <c r="BY30" s="657"/>
      <c r="BZ30" s="657"/>
      <c r="CA30" s="657"/>
      <c r="CB30" s="659"/>
      <c r="CD30" s="662"/>
      <c r="CE30" s="663"/>
      <c r="CF30" s="627" t="s">
        <v>292</v>
      </c>
      <c r="CG30" s="624"/>
      <c r="CH30" s="624"/>
      <c r="CI30" s="624"/>
      <c r="CJ30" s="624"/>
      <c r="CK30" s="624"/>
      <c r="CL30" s="624"/>
      <c r="CM30" s="624"/>
      <c r="CN30" s="624"/>
      <c r="CO30" s="624"/>
      <c r="CP30" s="624"/>
      <c r="CQ30" s="625"/>
      <c r="CR30" s="590">
        <v>361170</v>
      </c>
      <c r="CS30" s="591"/>
      <c r="CT30" s="591"/>
      <c r="CU30" s="591"/>
      <c r="CV30" s="591"/>
      <c r="CW30" s="591"/>
      <c r="CX30" s="591"/>
      <c r="CY30" s="592"/>
      <c r="CZ30" s="593">
        <v>9.4</v>
      </c>
      <c r="DA30" s="611"/>
      <c r="DB30" s="611"/>
      <c r="DC30" s="612"/>
      <c r="DD30" s="596">
        <v>343023</v>
      </c>
      <c r="DE30" s="591"/>
      <c r="DF30" s="591"/>
      <c r="DG30" s="591"/>
      <c r="DH30" s="591"/>
      <c r="DI30" s="591"/>
      <c r="DJ30" s="591"/>
      <c r="DK30" s="592"/>
      <c r="DL30" s="596">
        <v>343023</v>
      </c>
      <c r="DM30" s="591"/>
      <c r="DN30" s="591"/>
      <c r="DO30" s="591"/>
      <c r="DP30" s="591"/>
      <c r="DQ30" s="591"/>
      <c r="DR30" s="591"/>
      <c r="DS30" s="591"/>
      <c r="DT30" s="591"/>
      <c r="DU30" s="591"/>
      <c r="DV30" s="592"/>
      <c r="DW30" s="613">
        <v>13.5</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184130</v>
      </c>
      <c r="S31" s="591"/>
      <c r="T31" s="591"/>
      <c r="U31" s="591"/>
      <c r="V31" s="591"/>
      <c r="W31" s="591"/>
      <c r="X31" s="591"/>
      <c r="Y31" s="592"/>
      <c r="Z31" s="643">
        <v>4.5</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99.6</v>
      </c>
      <c r="BH31" s="609"/>
      <c r="BI31" s="609"/>
      <c r="BJ31" s="609"/>
      <c r="BK31" s="609"/>
      <c r="BL31" s="609"/>
      <c r="BM31" s="645">
        <v>97.7</v>
      </c>
      <c r="BN31" s="655"/>
      <c r="BO31" s="655"/>
      <c r="BP31" s="655"/>
      <c r="BQ31" s="619"/>
      <c r="BR31" s="654">
        <v>99.6</v>
      </c>
      <c r="BS31" s="609"/>
      <c r="BT31" s="609"/>
      <c r="BU31" s="609"/>
      <c r="BV31" s="609"/>
      <c r="BW31" s="609"/>
      <c r="BX31" s="645">
        <v>97.6</v>
      </c>
      <c r="BY31" s="655"/>
      <c r="BZ31" s="655"/>
      <c r="CA31" s="655"/>
      <c r="CB31" s="619"/>
      <c r="CD31" s="662"/>
      <c r="CE31" s="663"/>
      <c r="CF31" s="627" t="s">
        <v>296</v>
      </c>
      <c r="CG31" s="624"/>
      <c r="CH31" s="624"/>
      <c r="CI31" s="624"/>
      <c r="CJ31" s="624"/>
      <c r="CK31" s="624"/>
      <c r="CL31" s="624"/>
      <c r="CM31" s="624"/>
      <c r="CN31" s="624"/>
      <c r="CO31" s="624"/>
      <c r="CP31" s="624"/>
      <c r="CQ31" s="625"/>
      <c r="CR31" s="590">
        <v>46560</v>
      </c>
      <c r="CS31" s="609"/>
      <c r="CT31" s="609"/>
      <c r="CU31" s="609"/>
      <c r="CV31" s="609"/>
      <c r="CW31" s="609"/>
      <c r="CX31" s="609"/>
      <c r="CY31" s="610"/>
      <c r="CZ31" s="593">
        <v>1.2</v>
      </c>
      <c r="DA31" s="611"/>
      <c r="DB31" s="611"/>
      <c r="DC31" s="612"/>
      <c r="DD31" s="596">
        <v>44293</v>
      </c>
      <c r="DE31" s="609"/>
      <c r="DF31" s="609"/>
      <c r="DG31" s="609"/>
      <c r="DH31" s="609"/>
      <c r="DI31" s="609"/>
      <c r="DJ31" s="609"/>
      <c r="DK31" s="610"/>
      <c r="DL31" s="596">
        <v>44293</v>
      </c>
      <c r="DM31" s="609"/>
      <c r="DN31" s="609"/>
      <c r="DO31" s="609"/>
      <c r="DP31" s="609"/>
      <c r="DQ31" s="609"/>
      <c r="DR31" s="609"/>
      <c r="DS31" s="609"/>
      <c r="DT31" s="609"/>
      <c r="DU31" s="609"/>
      <c r="DV31" s="610"/>
      <c r="DW31" s="613">
        <v>1.7</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39299</v>
      </c>
      <c r="S32" s="591"/>
      <c r="T32" s="591"/>
      <c r="U32" s="591"/>
      <c r="V32" s="591"/>
      <c r="W32" s="591"/>
      <c r="X32" s="591"/>
      <c r="Y32" s="592"/>
      <c r="Z32" s="643">
        <v>1</v>
      </c>
      <c r="AA32" s="643"/>
      <c r="AB32" s="643"/>
      <c r="AC32" s="643"/>
      <c r="AD32" s="644">
        <v>57</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99.6</v>
      </c>
      <c r="BH32" s="575"/>
      <c r="BI32" s="575"/>
      <c r="BJ32" s="575"/>
      <c r="BK32" s="575"/>
      <c r="BL32" s="575"/>
      <c r="BM32" s="638">
        <v>97.6</v>
      </c>
      <c r="BN32" s="575"/>
      <c r="BO32" s="575"/>
      <c r="BP32" s="575"/>
      <c r="BQ32" s="632"/>
      <c r="BR32" s="653">
        <v>99.6</v>
      </c>
      <c r="BS32" s="575"/>
      <c r="BT32" s="575"/>
      <c r="BU32" s="575"/>
      <c r="BV32" s="575"/>
      <c r="BW32" s="575"/>
      <c r="BX32" s="638">
        <v>96.8</v>
      </c>
      <c r="BY32" s="575"/>
      <c r="BZ32" s="575"/>
      <c r="CA32" s="575"/>
      <c r="CB32" s="632"/>
      <c r="CD32" s="664"/>
      <c r="CE32" s="665"/>
      <c r="CF32" s="627" t="s">
        <v>299</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239044</v>
      </c>
      <c r="S33" s="591"/>
      <c r="T33" s="591"/>
      <c r="U33" s="591"/>
      <c r="V33" s="591"/>
      <c r="W33" s="591"/>
      <c r="X33" s="591"/>
      <c r="Y33" s="592"/>
      <c r="Z33" s="643">
        <v>5.9</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1543959</v>
      </c>
      <c r="CS33" s="609"/>
      <c r="CT33" s="609"/>
      <c r="CU33" s="609"/>
      <c r="CV33" s="609"/>
      <c r="CW33" s="609"/>
      <c r="CX33" s="609"/>
      <c r="CY33" s="610"/>
      <c r="CZ33" s="593">
        <v>40.299999999999997</v>
      </c>
      <c r="DA33" s="611"/>
      <c r="DB33" s="611"/>
      <c r="DC33" s="612"/>
      <c r="DD33" s="596">
        <v>1341272</v>
      </c>
      <c r="DE33" s="609"/>
      <c r="DF33" s="609"/>
      <c r="DG33" s="609"/>
      <c r="DH33" s="609"/>
      <c r="DI33" s="609"/>
      <c r="DJ33" s="609"/>
      <c r="DK33" s="610"/>
      <c r="DL33" s="596">
        <v>1011971</v>
      </c>
      <c r="DM33" s="609"/>
      <c r="DN33" s="609"/>
      <c r="DO33" s="609"/>
      <c r="DP33" s="609"/>
      <c r="DQ33" s="609"/>
      <c r="DR33" s="609"/>
      <c r="DS33" s="609"/>
      <c r="DT33" s="609"/>
      <c r="DU33" s="609"/>
      <c r="DV33" s="610"/>
      <c r="DW33" s="613">
        <v>39.799999999999997</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v>40400</v>
      </c>
      <c r="S34" s="591"/>
      <c r="T34" s="591"/>
      <c r="U34" s="591"/>
      <c r="V34" s="591"/>
      <c r="W34" s="591"/>
      <c r="X34" s="591"/>
      <c r="Y34" s="592"/>
      <c r="Z34" s="643">
        <v>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508990</v>
      </c>
      <c r="CS34" s="591"/>
      <c r="CT34" s="591"/>
      <c r="CU34" s="591"/>
      <c r="CV34" s="591"/>
      <c r="CW34" s="591"/>
      <c r="CX34" s="591"/>
      <c r="CY34" s="592"/>
      <c r="CZ34" s="593">
        <v>13.3</v>
      </c>
      <c r="DA34" s="611"/>
      <c r="DB34" s="611"/>
      <c r="DC34" s="612"/>
      <c r="DD34" s="596">
        <v>417474</v>
      </c>
      <c r="DE34" s="591"/>
      <c r="DF34" s="591"/>
      <c r="DG34" s="591"/>
      <c r="DH34" s="591"/>
      <c r="DI34" s="591"/>
      <c r="DJ34" s="591"/>
      <c r="DK34" s="592"/>
      <c r="DL34" s="596">
        <v>308376</v>
      </c>
      <c r="DM34" s="591"/>
      <c r="DN34" s="591"/>
      <c r="DO34" s="591"/>
      <c r="DP34" s="591"/>
      <c r="DQ34" s="591"/>
      <c r="DR34" s="591"/>
      <c r="DS34" s="591"/>
      <c r="DT34" s="591"/>
      <c r="DU34" s="591"/>
      <c r="DV34" s="592"/>
      <c r="DW34" s="613">
        <v>12.1</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134644</v>
      </c>
      <c r="S35" s="591"/>
      <c r="T35" s="591"/>
      <c r="U35" s="591"/>
      <c r="V35" s="591"/>
      <c r="W35" s="591"/>
      <c r="X35" s="591"/>
      <c r="Y35" s="592"/>
      <c r="Z35" s="643">
        <v>3.3</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525676</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137</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33642</v>
      </c>
      <c r="CS35" s="609"/>
      <c r="CT35" s="609"/>
      <c r="CU35" s="609"/>
      <c r="CV35" s="609"/>
      <c r="CW35" s="609"/>
      <c r="CX35" s="609"/>
      <c r="CY35" s="610"/>
      <c r="CZ35" s="593">
        <v>0.9</v>
      </c>
      <c r="DA35" s="611"/>
      <c r="DB35" s="611"/>
      <c r="DC35" s="612"/>
      <c r="DD35" s="596">
        <v>24742</v>
      </c>
      <c r="DE35" s="609"/>
      <c r="DF35" s="609"/>
      <c r="DG35" s="609"/>
      <c r="DH35" s="609"/>
      <c r="DI35" s="609"/>
      <c r="DJ35" s="609"/>
      <c r="DK35" s="610"/>
      <c r="DL35" s="596">
        <v>16129</v>
      </c>
      <c r="DM35" s="609"/>
      <c r="DN35" s="609"/>
      <c r="DO35" s="609"/>
      <c r="DP35" s="609"/>
      <c r="DQ35" s="609"/>
      <c r="DR35" s="609"/>
      <c r="DS35" s="609"/>
      <c r="DT35" s="609"/>
      <c r="DU35" s="609"/>
      <c r="DV35" s="610"/>
      <c r="DW35" s="613">
        <v>0.6</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4063373</v>
      </c>
      <c r="S36" s="631"/>
      <c r="T36" s="631"/>
      <c r="U36" s="631"/>
      <c r="V36" s="631"/>
      <c r="W36" s="631"/>
      <c r="X36" s="631"/>
      <c r="Y36" s="634"/>
      <c r="Z36" s="635">
        <v>100</v>
      </c>
      <c r="AA36" s="635"/>
      <c r="AB36" s="635"/>
      <c r="AC36" s="635"/>
      <c r="AD36" s="636">
        <v>2368817</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142993</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-18941</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425848</v>
      </c>
      <c r="CS36" s="591"/>
      <c r="CT36" s="591"/>
      <c r="CU36" s="591"/>
      <c r="CV36" s="591"/>
      <c r="CW36" s="591"/>
      <c r="CX36" s="591"/>
      <c r="CY36" s="592"/>
      <c r="CZ36" s="593">
        <v>11.1</v>
      </c>
      <c r="DA36" s="611"/>
      <c r="DB36" s="611"/>
      <c r="DC36" s="612"/>
      <c r="DD36" s="596">
        <v>401335</v>
      </c>
      <c r="DE36" s="591"/>
      <c r="DF36" s="591"/>
      <c r="DG36" s="591"/>
      <c r="DH36" s="591"/>
      <c r="DI36" s="591"/>
      <c r="DJ36" s="591"/>
      <c r="DK36" s="592"/>
      <c r="DL36" s="596">
        <v>361988</v>
      </c>
      <c r="DM36" s="591"/>
      <c r="DN36" s="591"/>
      <c r="DO36" s="591"/>
      <c r="DP36" s="591"/>
      <c r="DQ36" s="591"/>
      <c r="DR36" s="591"/>
      <c r="DS36" s="591"/>
      <c r="DT36" s="591"/>
      <c r="DU36" s="591"/>
      <c r="DV36" s="592"/>
      <c r="DW36" s="613">
        <v>14.2</v>
      </c>
      <c r="DX36" s="614"/>
      <c r="DY36" s="614"/>
      <c r="DZ36" s="614"/>
      <c r="EA36" s="614"/>
      <c r="EB36" s="614"/>
      <c r="EC36" s="615"/>
    </row>
    <row r="37" spans="2:133" ht="11.25" customHeight="1">
      <c r="AQ37" s="616" t="s">
        <v>314</v>
      </c>
      <c r="AR37" s="617"/>
      <c r="AS37" s="617"/>
      <c r="AT37" s="617"/>
      <c r="AU37" s="617"/>
      <c r="AV37" s="617"/>
      <c r="AW37" s="617"/>
      <c r="AX37" s="617"/>
      <c r="AY37" s="618"/>
      <c r="AZ37" s="590">
        <v>52686</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1343</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232702</v>
      </c>
      <c r="CS37" s="609"/>
      <c r="CT37" s="609"/>
      <c r="CU37" s="609"/>
      <c r="CV37" s="609"/>
      <c r="CW37" s="609"/>
      <c r="CX37" s="609"/>
      <c r="CY37" s="610"/>
      <c r="CZ37" s="593">
        <v>6.1</v>
      </c>
      <c r="DA37" s="611"/>
      <c r="DB37" s="611"/>
      <c r="DC37" s="612"/>
      <c r="DD37" s="596">
        <v>232422</v>
      </c>
      <c r="DE37" s="609"/>
      <c r="DF37" s="609"/>
      <c r="DG37" s="609"/>
      <c r="DH37" s="609"/>
      <c r="DI37" s="609"/>
      <c r="DJ37" s="609"/>
      <c r="DK37" s="610"/>
      <c r="DL37" s="596">
        <v>215212</v>
      </c>
      <c r="DM37" s="609"/>
      <c r="DN37" s="609"/>
      <c r="DO37" s="609"/>
      <c r="DP37" s="609"/>
      <c r="DQ37" s="609"/>
      <c r="DR37" s="609"/>
      <c r="DS37" s="609"/>
      <c r="DT37" s="609"/>
      <c r="DU37" s="609"/>
      <c r="DV37" s="610"/>
      <c r="DW37" s="613">
        <v>8.5</v>
      </c>
      <c r="DX37" s="614"/>
      <c r="DY37" s="614"/>
      <c r="DZ37" s="614"/>
      <c r="EA37" s="614"/>
      <c r="EB37" s="614"/>
      <c r="EC37" s="615"/>
    </row>
    <row r="38" spans="2:133" ht="11.25" customHeight="1">
      <c r="AQ38" s="616" t="s">
        <v>317</v>
      </c>
      <c r="AR38" s="617"/>
      <c r="AS38" s="617"/>
      <c r="AT38" s="617"/>
      <c r="AU38" s="617"/>
      <c r="AV38" s="617"/>
      <c r="AW38" s="617"/>
      <c r="AX38" s="617"/>
      <c r="AY38" s="618"/>
      <c r="AZ38" s="590" t="s">
        <v>318</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2352</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472990</v>
      </c>
      <c r="CS38" s="591"/>
      <c r="CT38" s="591"/>
      <c r="CU38" s="591"/>
      <c r="CV38" s="591"/>
      <c r="CW38" s="591"/>
      <c r="CX38" s="591"/>
      <c r="CY38" s="592"/>
      <c r="CZ38" s="593">
        <v>12.4</v>
      </c>
      <c r="DA38" s="611"/>
      <c r="DB38" s="611"/>
      <c r="DC38" s="612"/>
      <c r="DD38" s="596">
        <v>408527</v>
      </c>
      <c r="DE38" s="591"/>
      <c r="DF38" s="591"/>
      <c r="DG38" s="591"/>
      <c r="DH38" s="591"/>
      <c r="DI38" s="591"/>
      <c r="DJ38" s="591"/>
      <c r="DK38" s="592"/>
      <c r="DL38" s="596">
        <v>325478</v>
      </c>
      <c r="DM38" s="591"/>
      <c r="DN38" s="591"/>
      <c r="DO38" s="591"/>
      <c r="DP38" s="591"/>
      <c r="DQ38" s="591"/>
      <c r="DR38" s="591"/>
      <c r="DS38" s="591"/>
      <c r="DT38" s="591"/>
      <c r="DU38" s="591"/>
      <c r="DV38" s="592"/>
      <c r="DW38" s="613">
        <v>12.8</v>
      </c>
      <c r="DX38" s="614"/>
      <c r="DY38" s="614"/>
      <c r="DZ38" s="614"/>
      <c r="EA38" s="614"/>
      <c r="EB38" s="614"/>
      <c r="EC38" s="615"/>
    </row>
    <row r="39" spans="2:133" ht="11.25" customHeight="1">
      <c r="AQ39" s="616" t="s">
        <v>321</v>
      </c>
      <c r="AR39" s="617"/>
      <c r="AS39" s="617"/>
      <c r="AT39" s="617"/>
      <c r="AU39" s="617"/>
      <c r="AV39" s="617"/>
      <c r="AW39" s="617"/>
      <c r="AX39" s="617"/>
      <c r="AY39" s="618"/>
      <c r="AZ39" s="590" t="s">
        <v>318</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81</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102489</v>
      </c>
      <c r="CS39" s="609"/>
      <c r="CT39" s="609"/>
      <c r="CU39" s="609"/>
      <c r="CV39" s="609"/>
      <c r="CW39" s="609"/>
      <c r="CX39" s="609"/>
      <c r="CY39" s="610"/>
      <c r="CZ39" s="593">
        <v>2.7</v>
      </c>
      <c r="DA39" s="611"/>
      <c r="DB39" s="611"/>
      <c r="DC39" s="612"/>
      <c r="DD39" s="596">
        <v>89194</v>
      </c>
      <c r="DE39" s="609"/>
      <c r="DF39" s="609"/>
      <c r="DG39" s="609"/>
      <c r="DH39" s="609"/>
      <c r="DI39" s="609"/>
      <c r="DJ39" s="609"/>
      <c r="DK39" s="610"/>
      <c r="DL39" s="596" t="s">
        <v>318</v>
      </c>
      <c r="DM39" s="609"/>
      <c r="DN39" s="609"/>
      <c r="DO39" s="609"/>
      <c r="DP39" s="609"/>
      <c r="DQ39" s="609"/>
      <c r="DR39" s="609"/>
      <c r="DS39" s="609"/>
      <c r="DT39" s="609"/>
      <c r="DU39" s="609"/>
      <c r="DV39" s="610"/>
      <c r="DW39" s="613" t="s">
        <v>318</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79316</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104</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t="s">
        <v>318</v>
      </c>
      <c r="CS40" s="591"/>
      <c r="CT40" s="591"/>
      <c r="CU40" s="591"/>
      <c r="CV40" s="591"/>
      <c r="CW40" s="591"/>
      <c r="CX40" s="591"/>
      <c r="CY40" s="592"/>
      <c r="CZ40" s="593" t="s">
        <v>318</v>
      </c>
      <c r="DA40" s="611"/>
      <c r="DB40" s="611"/>
      <c r="DC40" s="612"/>
      <c r="DD40" s="596" t="s">
        <v>318</v>
      </c>
      <c r="DE40" s="591"/>
      <c r="DF40" s="591"/>
      <c r="DG40" s="591"/>
      <c r="DH40" s="591"/>
      <c r="DI40" s="591"/>
      <c r="DJ40" s="591"/>
      <c r="DK40" s="592"/>
      <c r="DL40" s="596" t="s">
        <v>318</v>
      </c>
      <c r="DM40" s="591"/>
      <c r="DN40" s="591"/>
      <c r="DO40" s="591"/>
      <c r="DP40" s="591"/>
      <c r="DQ40" s="591"/>
      <c r="DR40" s="591"/>
      <c r="DS40" s="591"/>
      <c r="DT40" s="591"/>
      <c r="DU40" s="591"/>
      <c r="DV40" s="592"/>
      <c r="DW40" s="613" t="s">
        <v>318</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250681</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293</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530826</v>
      </c>
      <c r="CS42" s="591"/>
      <c r="CT42" s="591"/>
      <c r="CU42" s="591"/>
      <c r="CV42" s="591"/>
      <c r="CW42" s="591"/>
      <c r="CX42" s="591"/>
      <c r="CY42" s="592"/>
      <c r="CZ42" s="593">
        <v>13.9</v>
      </c>
      <c r="DA42" s="594"/>
      <c r="DB42" s="594"/>
      <c r="DC42" s="595"/>
      <c r="DD42" s="596">
        <v>201014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46514</v>
      </c>
      <c r="CS43" s="609"/>
      <c r="CT43" s="609"/>
      <c r="CU43" s="609"/>
      <c r="CV43" s="609"/>
      <c r="CW43" s="609"/>
      <c r="CX43" s="609"/>
      <c r="CY43" s="610"/>
      <c r="CZ43" s="593">
        <v>1.2</v>
      </c>
      <c r="DA43" s="611"/>
      <c r="DB43" s="611"/>
      <c r="DC43" s="612"/>
      <c r="DD43" s="596">
        <v>46514</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530826</v>
      </c>
      <c r="CS44" s="591"/>
      <c r="CT44" s="591"/>
      <c r="CU44" s="591"/>
      <c r="CV44" s="591"/>
      <c r="CW44" s="591"/>
      <c r="CX44" s="591"/>
      <c r="CY44" s="592"/>
      <c r="CZ44" s="593">
        <v>13.9</v>
      </c>
      <c r="DA44" s="594"/>
      <c r="DB44" s="594"/>
      <c r="DC44" s="595"/>
      <c r="DD44" s="596">
        <v>201014</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306636</v>
      </c>
      <c r="CS45" s="609"/>
      <c r="CT45" s="609"/>
      <c r="CU45" s="609"/>
      <c r="CV45" s="609"/>
      <c r="CW45" s="609"/>
      <c r="CX45" s="609"/>
      <c r="CY45" s="610"/>
      <c r="CZ45" s="593">
        <v>8</v>
      </c>
      <c r="DA45" s="611"/>
      <c r="DB45" s="611"/>
      <c r="DC45" s="612"/>
      <c r="DD45" s="596">
        <v>28059</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224190</v>
      </c>
      <c r="CS46" s="591"/>
      <c r="CT46" s="591"/>
      <c r="CU46" s="591"/>
      <c r="CV46" s="591"/>
      <c r="CW46" s="591"/>
      <c r="CX46" s="591"/>
      <c r="CY46" s="592"/>
      <c r="CZ46" s="593">
        <v>5.9</v>
      </c>
      <c r="DA46" s="594"/>
      <c r="DB46" s="594"/>
      <c r="DC46" s="595"/>
      <c r="DD46" s="596">
        <v>172955</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t="s">
        <v>111</v>
      </c>
      <c r="CS47" s="609"/>
      <c r="CT47" s="609"/>
      <c r="CU47" s="609"/>
      <c r="CV47" s="609"/>
      <c r="CW47" s="609"/>
      <c r="CX47" s="609"/>
      <c r="CY47" s="610"/>
      <c r="CZ47" s="593" t="s">
        <v>111</v>
      </c>
      <c r="DA47" s="611"/>
      <c r="DB47" s="611"/>
      <c r="DC47" s="612"/>
      <c r="DD47" s="596" t="s">
        <v>111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3828138</v>
      </c>
      <c r="CS49" s="575"/>
      <c r="CT49" s="575"/>
      <c r="CU49" s="575"/>
      <c r="CV49" s="575"/>
      <c r="CW49" s="575"/>
      <c r="CX49" s="575"/>
      <c r="CY49" s="576"/>
      <c r="CZ49" s="577">
        <v>100</v>
      </c>
      <c r="DA49" s="578"/>
      <c r="DB49" s="578"/>
      <c r="DC49" s="579"/>
      <c r="DD49" s="580">
        <v>2860187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3" t="s">
        <v>344</v>
      </c>
      <c r="DK2" s="1114"/>
      <c r="DL2" s="1114"/>
      <c r="DM2" s="1114"/>
      <c r="DN2" s="1114"/>
      <c r="DO2" s="1115"/>
      <c r="DP2" s="202"/>
      <c r="DQ2" s="1113" t="s">
        <v>345</v>
      </c>
      <c r="DR2" s="1114"/>
      <c r="DS2" s="1114"/>
      <c r="DT2" s="1114"/>
      <c r="DU2" s="1114"/>
      <c r="DV2" s="1114"/>
      <c r="DW2" s="1114"/>
      <c r="DX2" s="1114"/>
      <c r="DY2" s="1114"/>
      <c r="DZ2" s="1115"/>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4" t="s">
        <v>346</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6"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101" t="s">
        <v>362</v>
      </c>
      <c r="DH5" s="1102"/>
      <c r="DI5" s="1102"/>
      <c r="DJ5" s="1102"/>
      <c r="DK5" s="1103"/>
      <c r="DL5" s="1101" t="s">
        <v>363</v>
      </c>
      <c r="DM5" s="1102"/>
      <c r="DN5" s="1102"/>
      <c r="DO5" s="1102"/>
      <c r="DP5" s="1103"/>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7"/>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4"/>
      <c r="DH6" s="1105"/>
      <c r="DI6" s="1105"/>
      <c r="DJ6" s="1105"/>
      <c r="DK6" s="1106"/>
      <c r="DL6" s="1104"/>
      <c r="DM6" s="1105"/>
      <c r="DN6" s="1105"/>
      <c r="DO6" s="1105"/>
      <c r="DP6" s="1106"/>
      <c r="DQ6" s="1003"/>
      <c r="DR6" s="1004"/>
      <c r="DS6" s="1004"/>
      <c r="DT6" s="1004"/>
      <c r="DU6" s="1005"/>
      <c r="DV6" s="1003"/>
      <c r="DW6" s="1004"/>
      <c r="DX6" s="1004"/>
      <c r="DY6" s="1004"/>
      <c r="DZ6" s="1017"/>
      <c r="EA6" s="207"/>
    </row>
    <row r="7" spans="1:131" s="208" customFormat="1" ht="26.25" customHeight="1" thickTop="1">
      <c r="A7" s="211">
        <v>1</v>
      </c>
      <c r="B7" s="1051" t="s">
        <v>365</v>
      </c>
      <c r="C7" s="1052"/>
      <c r="D7" s="1052"/>
      <c r="E7" s="1052"/>
      <c r="F7" s="1052"/>
      <c r="G7" s="1052"/>
      <c r="H7" s="1052"/>
      <c r="I7" s="1052"/>
      <c r="J7" s="1052"/>
      <c r="K7" s="1052"/>
      <c r="L7" s="1052"/>
      <c r="M7" s="1052"/>
      <c r="N7" s="1052"/>
      <c r="O7" s="1052"/>
      <c r="P7" s="1053"/>
      <c r="Q7" s="1107">
        <v>4069</v>
      </c>
      <c r="R7" s="1108"/>
      <c r="S7" s="1108"/>
      <c r="T7" s="1108"/>
      <c r="U7" s="1108"/>
      <c r="V7" s="1108">
        <v>3821</v>
      </c>
      <c r="W7" s="1108"/>
      <c r="X7" s="1108"/>
      <c r="Y7" s="1108"/>
      <c r="Z7" s="1108"/>
      <c r="AA7" s="1108">
        <v>248</v>
      </c>
      <c r="AB7" s="1108"/>
      <c r="AC7" s="1108"/>
      <c r="AD7" s="1108"/>
      <c r="AE7" s="1109"/>
      <c r="AF7" s="1110">
        <v>190</v>
      </c>
      <c r="AG7" s="1111"/>
      <c r="AH7" s="1111"/>
      <c r="AI7" s="1111"/>
      <c r="AJ7" s="1112"/>
      <c r="AK7" s="1094">
        <v>48</v>
      </c>
      <c r="AL7" s="1095"/>
      <c r="AM7" s="1095"/>
      <c r="AN7" s="1095"/>
      <c r="AO7" s="1095"/>
      <c r="AP7" s="1095">
        <v>4778</v>
      </c>
      <c r="AQ7" s="1095"/>
      <c r="AR7" s="1095"/>
      <c r="AS7" s="1095"/>
      <c r="AT7" s="1095"/>
      <c r="AU7" s="1096"/>
      <c r="AV7" s="1096"/>
      <c r="AW7" s="1096"/>
      <c r="AX7" s="1096"/>
      <c r="AY7" s="1097"/>
      <c r="AZ7" s="205"/>
      <c r="BA7" s="205"/>
      <c r="BB7" s="205"/>
      <c r="BC7" s="205"/>
      <c r="BD7" s="205"/>
      <c r="BE7" s="206"/>
      <c r="BF7" s="206"/>
      <c r="BG7" s="206"/>
      <c r="BH7" s="206"/>
      <c r="BI7" s="206"/>
      <c r="BJ7" s="206"/>
      <c r="BK7" s="206"/>
      <c r="BL7" s="206"/>
      <c r="BM7" s="206"/>
      <c r="BN7" s="206"/>
      <c r="BO7" s="206"/>
      <c r="BP7" s="206"/>
      <c r="BQ7" s="212">
        <v>1</v>
      </c>
      <c r="BR7" s="213"/>
      <c r="BS7" s="1098" t="s">
        <v>541</v>
      </c>
      <c r="BT7" s="1099"/>
      <c r="BU7" s="1099"/>
      <c r="BV7" s="1099"/>
      <c r="BW7" s="1099"/>
      <c r="BX7" s="1099"/>
      <c r="BY7" s="1099"/>
      <c r="BZ7" s="1099"/>
      <c r="CA7" s="1099"/>
      <c r="CB7" s="1099"/>
      <c r="CC7" s="1099"/>
      <c r="CD7" s="1099"/>
      <c r="CE7" s="1099"/>
      <c r="CF7" s="1099"/>
      <c r="CG7" s="1100"/>
      <c r="CH7" s="1090">
        <v>0</v>
      </c>
      <c r="CI7" s="1091"/>
      <c r="CJ7" s="1091"/>
      <c r="CK7" s="1091"/>
      <c r="CL7" s="1092"/>
      <c r="CM7" s="1090">
        <v>4</v>
      </c>
      <c r="CN7" s="1091"/>
      <c r="CO7" s="1091"/>
      <c r="CP7" s="1091"/>
      <c r="CQ7" s="1092"/>
      <c r="CR7" s="1090">
        <v>5</v>
      </c>
      <c r="CS7" s="1091"/>
      <c r="CT7" s="1091"/>
      <c r="CU7" s="1091"/>
      <c r="CV7" s="1092"/>
      <c r="CW7" s="1090">
        <v>0</v>
      </c>
      <c r="CX7" s="1091"/>
      <c r="CY7" s="1091"/>
      <c r="CZ7" s="1091"/>
      <c r="DA7" s="1092"/>
      <c r="DB7" s="1090">
        <v>41</v>
      </c>
      <c r="DC7" s="1091"/>
      <c r="DD7" s="1091"/>
      <c r="DE7" s="1091"/>
      <c r="DF7" s="1092"/>
      <c r="DG7" s="1093">
        <v>0</v>
      </c>
      <c r="DH7" s="1091"/>
      <c r="DI7" s="1091"/>
      <c r="DJ7" s="1091"/>
      <c r="DK7" s="1092"/>
      <c r="DL7" s="1093">
        <v>0</v>
      </c>
      <c r="DM7" s="1091"/>
      <c r="DN7" s="1091"/>
      <c r="DO7" s="1091"/>
      <c r="DP7" s="1092"/>
      <c r="DQ7" s="1093">
        <v>0</v>
      </c>
      <c r="DR7" s="1091"/>
      <c r="DS7" s="1091"/>
      <c r="DT7" s="1091"/>
      <c r="DU7" s="1092"/>
      <c r="DV7" s="1118"/>
      <c r="DW7" s="1119"/>
      <c r="DX7" s="1119"/>
      <c r="DY7" s="1119"/>
      <c r="DZ7" s="1120"/>
      <c r="EA7" s="207"/>
    </row>
    <row r="8" spans="1:131" s="208" customFormat="1" ht="26.25" customHeight="1">
      <c r="A8" s="214">
        <v>2</v>
      </c>
      <c r="B8" s="1030" t="s">
        <v>366</v>
      </c>
      <c r="C8" s="1031"/>
      <c r="D8" s="1031"/>
      <c r="E8" s="1031"/>
      <c r="F8" s="1031"/>
      <c r="G8" s="1031"/>
      <c r="H8" s="1031"/>
      <c r="I8" s="1031"/>
      <c r="J8" s="1031"/>
      <c r="K8" s="1031"/>
      <c r="L8" s="1031"/>
      <c r="M8" s="1031"/>
      <c r="N8" s="1031"/>
      <c r="O8" s="1031"/>
      <c r="P8" s="1032"/>
      <c r="Q8" s="1042">
        <v>11</v>
      </c>
      <c r="R8" s="1043"/>
      <c r="S8" s="1043"/>
      <c r="T8" s="1043"/>
      <c r="U8" s="1043"/>
      <c r="V8" s="1043">
        <v>23</v>
      </c>
      <c r="W8" s="1043"/>
      <c r="X8" s="1043"/>
      <c r="Y8" s="1043"/>
      <c r="Z8" s="1043"/>
      <c r="AA8" s="1043">
        <v>-12</v>
      </c>
      <c r="AB8" s="1043"/>
      <c r="AC8" s="1043"/>
      <c r="AD8" s="1043"/>
      <c r="AE8" s="1044"/>
      <c r="AF8" s="1036">
        <v>-12</v>
      </c>
      <c r="AG8" s="1037"/>
      <c r="AH8" s="1037"/>
      <c r="AI8" s="1037"/>
      <c r="AJ8" s="1038"/>
      <c r="AK8" s="1087">
        <v>1</v>
      </c>
      <c r="AL8" s="1088"/>
      <c r="AM8" s="1088"/>
      <c r="AN8" s="1088"/>
      <c r="AO8" s="1088"/>
      <c r="AP8" s="1089" t="s">
        <v>539</v>
      </c>
      <c r="AQ8" s="1088"/>
      <c r="AR8" s="1088"/>
      <c r="AS8" s="1088"/>
      <c r="AT8" s="1088"/>
      <c r="AU8" s="1085"/>
      <c r="AV8" s="1085"/>
      <c r="AW8" s="1085"/>
      <c r="AX8" s="1085"/>
      <c r="AY8" s="1086"/>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7"/>
      <c r="AL9" s="1088"/>
      <c r="AM9" s="1088"/>
      <c r="AN9" s="1088"/>
      <c r="AO9" s="1088"/>
      <c r="AP9" s="1088"/>
      <c r="AQ9" s="1088"/>
      <c r="AR9" s="1088"/>
      <c r="AS9" s="1088"/>
      <c r="AT9" s="1088"/>
      <c r="AU9" s="1085"/>
      <c r="AV9" s="1085"/>
      <c r="AW9" s="1085"/>
      <c r="AX9" s="1085"/>
      <c r="AY9" s="1086"/>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7"/>
      <c r="AL10" s="1088"/>
      <c r="AM10" s="1088"/>
      <c r="AN10" s="1088"/>
      <c r="AO10" s="1088"/>
      <c r="AP10" s="1088"/>
      <c r="AQ10" s="1088"/>
      <c r="AR10" s="1088"/>
      <c r="AS10" s="1088"/>
      <c r="AT10" s="1088"/>
      <c r="AU10" s="1085"/>
      <c r="AV10" s="1085"/>
      <c r="AW10" s="1085"/>
      <c r="AX10" s="1085"/>
      <c r="AY10" s="1086"/>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7"/>
      <c r="AL11" s="1088"/>
      <c r="AM11" s="1088"/>
      <c r="AN11" s="1088"/>
      <c r="AO11" s="1088"/>
      <c r="AP11" s="1088"/>
      <c r="AQ11" s="1088"/>
      <c r="AR11" s="1088"/>
      <c r="AS11" s="1088"/>
      <c r="AT11" s="1088"/>
      <c r="AU11" s="1085"/>
      <c r="AV11" s="1085"/>
      <c r="AW11" s="1085"/>
      <c r="AX11" s="1085"/>
      <c r="AY11" s="1086"/>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7"/>
      <c r="AL12" s="1088"/>
      <c r="AM12" s="1088"/>
      <c r="AN12" s="1088"/>
      <c r="AO12" s="1088"/>
      <c r="AP12" s="1088"/>
      <c r="AQ12" s="1088"/>
      <c r="AR12" s="1088"/>
      <c r="AS12" s="1088"/>
      <c r="AT12" s="1088"/>
      <c r="AU12" s="1085"/>
      <c r="AV12" s="1085"/>
      <c r="AW12" s="1085"/>
      <c r="AX12" s="1085"/>
      <c r="AY12" s="1086"/>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7"/>
      <c r="AL13" s="1088"/>
      <c r="AM13" s="1088"/>
      <c r="AN13" s="1088"/>
      <c r="AO13" s="1088"/>
      <c r="AP13" s="1088"/>
      <c r="AQ13" s="1088"/>
      <c r="AR13" s="1088"/>
      <c r="AS13" s="1088"/>
      <c r="AT13" s="1088"/>
      <c r="AU13" s="1085"/>
      <c r="AV13" s="1085"/>
      <c r="AW13" s="1085"/>
      <c r="AX13" s="1085"/>
      <c r="AY13" s="1086"/>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7"/>
      <c r="AL14" s="1088"/>
      <c r="AM14" s="1088"/>
      <c r="AN14" s="1088"/>
      <c r="AO14" s="1088"/>
      <c r="AP14" s="1088"/>
      <c r="AQ14" s="1088"/>
      <c r="AR14" s="1088"/>
      <c r="AS14" s="1088"/>
      <c r="AT14" s="1088"/>
      <c r="AU14" s="1085"/>
      <c r="AV14" s="1085"/>
      <c r="AW14" s="1085"/>
      <c r="AX14" s="1085"/>
      <c r="AY14" s="1086"/>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7"/>
      <c r="AL15" s="1088"/>
      <c r="AM15" s="1088"/>
      <c r="AN15" s="1088"/>
      <c r="AO15" s="1088"/>
      <c r="AP15" s="1088"/>
      <c r="AQ15" s="1088"/>
      <c r="AR15" s="1088"/>
      <c r="AS15" s="1088"/>
      <c r="AT15" s="1088"/>
      <c r="AU15" s="1085"/>
      <c r="AV15" s="1085"/>
      <c r="AW15" s="1085"/>
      <c r="AX15" s="1085"/>
      <c r="AY15" s="1086"/>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7"/>
      <c r="AL16" s="1088"/>
      <c r="AM16" s="1088"/>
      <c r="AN16" s="1088"/>
      <c r="AO16" s="1088"/>
      <c r="AP16" s="1088"/>
      <c r="AQ16" s="1088"/>
      <c r="AR16" s="1088"/>
      <c r="AS16" s="1088"/>
      <c r="AT16" s="1088"/>
      <c r="AU16" s="1085"/>
      <c r="AV16" s="1085"/>
      <c r="AW16" s="1085"/>
      <c r="AX16" s="1085"/>
      <c r="AY16" s="1086"/>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7"/>
      <c r="AL17" s="1088"/>
      <c r="AM17" s="1088"/>
      <c r="AN17" s="1088"/>
      <c r="AO17" s="1088"/>
      <c r="AP17" s="1088"/>
      <c r="AQ17" s="1088"/>
      <c r="AR17" s="1088"/>
      <c r="AS17" s="1088"/>
      <c r="AT17" s="1088"/>
      <c r="AU17" s="1085"/>
      <c r="AV17" s="1085"/>
      <c r="AW17" s="1085"/>
      <c r="AX17" s="1085"/>
      <c r="AY17" s="1086"/>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7"/>
      <c r="AL18" s="1088"/>
      <c r="AM18" s="1088"/>
      <c r="AN18" s="1088"/>
      <c r="AO18" s="1088"/>
      <c r="AP18" s="1088"/>
      <c r="AQ18" s="1088"/>
      <c r="AR18" s="1088"/>
      <c r="AS18" s="1088"/>
      <c r="AT18" s="1088"/>
      <c r="AU18" s="1085"/>
      <c r="AV18" s="1085"/>
      <c r="AW18" s="1085"/>
      <c r="AX18" s="1085"/>
      <c r="AY18" s="1086"/>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7"/>
      <c r="AL19" s="1088"/>
      <c r="AM19" s="1088"/>
      <c r="AN19" s="1088"/>
      <c r="AO19" s="1088"/>
      <c r="AP19" s="1088"/>
      <c r="AQ19" s="1088"/>
      <c r="AR19" s="1088"/>
      <c r="AS19" s="1088"/>
      <c r="AT19" s="1088"/>
      <c r="AU19" s="1085"/>
      <c r="AV19" s="1085"/>
      <c r="AW19" s="1085"/>
      <c r="AX19" s="1085"/>
      <c r="AY19" s="1086"/>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7"/>
      <c r="AL20" s="1088"/>
      <c r="AM20" s="1088"/>
      <c r="AN20" s="1088"/>
      <c r="AO20" s="1088"/>
      <c r="AP20" s="1088"/>
      <c r="AQ20" s="1088"/>
      <c r="AR20" s="1088"/>
      <c r="AS20" s="1088"/>
      <c r="AT20" s="1088"/>
      <c r="AU20" s="1085"/>
      <c r="AV20" s="1085"/>
      <c r="AW20" s="1085"/>
      <c r="AX20" s="1085"/>
      <c r="AY20" s="1086"/>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7"/>
      <c r="AL21" s="1088"/>
      <c r="AM21" s="1088"/>
      <c r="AN21" s="1088"/>
      <c r="AO21" s="1088"/>
      <c r="AP21" s="1088"/>
      <c r="AQ21" s="1088"/>
      <c r="AR21" s="1088"/>
      <c r="AS21" s="1088"/>
      <c r="AT21" s="1088"/>
      <c r="AU21" s="1085"/>
      <c r="AV21" s="1085"/>
      <c r="AW21" s="1085"/>
      <c r="AX21" s="1085"/>
      <c r="AY21" s="1086"/>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2"/>
      <c r="R22" s="1083"/>
      <c r="S22" s="1083"/>
      <c r="T22" s="1083"/>
      <c r="U22" s="1083"/>
      <c r="V22" s="1083"/>
      <c r="W22" s="1083"/>
      <c r="X22" s="1083"/>
      <c r="Y22" s="1083"/>
      <c r="Z22" s="1083"/>
      <c r="AA22" s="1083"/>
      <c r="AB22" s="1083"/>
      <c r="AC22" s="1083"/>
      <c r="AD22" s="1083"/>
      <c r="AE22" s="1084"/>
      <c r="AF22" s="1036"/>
      <c r="AG22" s="1037"/>
      <c r="AH22" s="1037"/>
      <c r="AI22" s="1037"/>
      <c r="AJ22" s="1038"/>
      <c r="AK22" s="1078"/>
      <c r="AL22" s="1079"/>
      <c r="AM22" s="1079"/>
      <c r="AN22" s="1079"/>
      <c r="AO22" s="1079"/>
      <c r="AP22" s="1079"/>
      <c r="AQ22" s="1079"/>
      <c r="AR22" s="1079"/>
      <c r="AS22" s="1079"/>
      <c r="AT22" s="1079"/>
      <c r="AU22" s="1080"/>
      <c r="AV22" s="1080"/>
      <c r="AW22" s="1080"/>
      <c r="AX22" s="1080"/>
      <c r="AY22" s="1081"/>
      <c r="AZ22" s="1028" t="s">
        <v>367</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368</v>
      </c>
      <c r="B23" s="943" t="s">
        <v>369</v>
      </c>
      <c r="C23" s="944"/>
      <c r="D23" s="944"/>
      <c r="E23" s="944"/>
      <c r="F23" s="944"/>
      <c r="G23" s="944"/>
      <c r="H23" s="944"/>
      <c r="I23" s="944"/>
      <c r="J23" s="944"/>
      <c r="K23" s="944"/>
      <c r="L23" s="944"/>
      <c r="M23" s="944"/>
      <c r="N23" s="944"/>
      <c r="O23" s="944"/>
      <c r="P23" s="945"/>
      <c r="Q23" s="1069">
        <v>4063</v>
      </c>
      <c r="R23" s="1070"/>
      <c r="S23" s="1070"/>
      <c r="T23" s="1070"/>
      <c r="U23" s="1070"/>
      <c r="V23" s="1070">
        <v>3828</v>
      </c>
      <c r="W23" s="1070"/>
      <c r="X23" s="1070"/>
      <c r="Y23" s="1070"/>
      <c r="Z23" s="1070"/>
      <c r="AA23" s="1070">
        <v>235</v>
      </c>
      <c r="AB23" s="1070"/>
      <c r="AC23" s="1070"/>
      <c r="AD23" s="1070"/>
      <c r="AE23" s="1071"/>
      <c r="AF23" s="1072">
        <v>177</v>
      </c>
      <c r="AG23" s="1070"/>
      <c r="AH23" s="1070"/>
      <c r="AI23" s="1070"/>
      <c r="AJ23" s="1073"/>
      <c r="AK23" s="1074"/>
      <c r="AL23" s="1075"/>
      <c r="AM23" s="1075"/>
      <c r="AN23" s="1075"/>
      <c r="AO23" s="1075"/>
      <c r="AP23" s="1070">
        <v>4778</v>
      </c>
      <c r="AQ23" s="1070"/>
      <c r="AR23" s="1070"/>
      <c r="AS23" s="1070"/>
      <c r="AT23" s="1070"/>
      <c r="AU23" s="1076"/>
      <c r="AV23" s="1076"/>
      <c r="AW23" s="1076"/>
      <c r="AX23" s="1076"/>
      <c r="AY23" s="1077"/>
      <c r="AZ23" s="1066" t="s">
        <v>111</v>
      </c>
      <c r="BA23" s="1067"/>
      <c r="BB23" s="1067"/>
      <c r="BC23" s="1067"/>
      <c r="BD23" s="1068"/>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5" t="s">
        <v>370</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4" t="s">
        <v>371</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60" t="s">
        <v>375</v>
      </c>
      <c r="AG26" s="1007"/>
      <c r="AH26" s="1007"/>
      <c r="AI26" s="1007"/>
      <c r="AJ26" s="1061"/>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2"/>
      <c r="AG27" s="1010"/>
      <c r="AH27" s="1010"/>
      <c r="AI27" s="1010"/>
      <c r="AJ27" s="1063"/>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51" t="s">
        <v>380</v>
      </c>
      <c r="C28" s="1052"/>
      <c r="D28" s="1052"/>
      <c r="E28" s="1052"/>
      <c r="F28" s="1052"/>
      <c r="G28" s="1052"/>
      <c r="H28" s="1052"/>
      <c r="I28" s="1052"/>
      <c r="J28" s="1052"/>
      <c r="K28" s="1052"/>
      <c r="L28" s="1052"/>
      <c r="M28" s="1052"/>
      <c r="N28" s="1052"/>
      <c r="O28" s="1052"/>
      <c r="P28" s="1053"/>
      <c r="Q28" s="1054">
        <v>1177</v>
      </c>
      <c r="R28" s="1055"/>
      <c r="S28" s="1055"/>
      <c r="T28" s="1055"/>
      <c r="U28" s="1055"/>
      <c r="V28" s="1055">
        <v>1177</v>
      </c>
      <c r="W28" s="1055"/>
      <c r="X28" s="1055"/>
      <c r="Y28" s="1055"/>
      <c r="Z28" s="1055"/>
      <c r="AA28" s="1055">
        <v>0</v>
      </c>
      <c r="AB28" s="1055"/>
      <c r="AC28" s="1055"/>
      <c r="AD28" s="1055"/>
      <c r="AE28" s="1056"/>
      <c r="AF28" s="1057">
        <v>0</v>
      </c>
      <c r="AG28" s="1055"/>
      <c r="AH28" s="1055"/>
      <c r="AI28" s="1055"/>
      <c r="AJ28" s="1058"/>
      <c r="AK28" s="1059">
        <v>80</v>
      </c>
      <c r="AL28" s="1046"/>
      <c r="AM28" s="1046"/>
      <c r="AN28" s="1046"/>
      <c r="AO28" s="1046"/>
      <c r="AP28" s="1046">
        <v>0</v>
      </c>
      <c r="AQ28" s="1046"/>
      <c r="AR28" s="1046"/>
      <c r="AS28" s="1046"/>
      <c r="AT28" s="1046"/>
      <c r="AU28" s="1046">
        <v>0</v>
      </c>
      <c r="AV28" s="1046"/>
      <c r="AW28" s="1046"/>
      <c r="AX28" s="1046"/>
      <c r="AY28" s="1046"/>
      <c r="AZ28" s="1047" t="s">
        <v>540</v>
      </c>
      <c r="BA28" s="1048"/>
      <c r="BB28" s="1048"/>
      <c r="BC28" s="1048"/>
      <c r="BD28" s="1048"/>
      <c r="BE28" s="1049"/>
      <c r="BF28" s="1049"/>
      <c r="BG28" s="1049"/>
      <c r="BH28" s="1049"/>
      <c r="BI28" s="1050"/>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381</v>
      </c>
      <c r="C29" s="1031"/>
      <c r="D29" s="1031"/>
      <c r="E29" s="1031"/>
      <c r="F29" s="1031"/>
      <c r="G29" s="1031"/>
      <c r="H29" s="1031"/>
      <c r="I29" s="1031"/>
      <c r="J29" s="1031"/>
      <c r="K29" s="1031"/>
      <c r="L29" s="1031"/>
      <c r="M29" s="1031"/>
      <c r="N29" s="1031"/>
      <c r="O29" s="1031"/>
      <c r="P29" s="1032"/>
      <c r="Q29" s="1042">
        <v>755</v>
      </c>
      <c r="R29" s="1043"/>
      <c r="S29" s="1043"/>
      <c r="T29" s="1043"/>
      <c r="U29" s="1043"/>
      <c r="V29" s="1043">
        <v>740</v>
      </c>
      <c r="W29" s="1043"/>
      <c r="X29" s="1043"/>
      <c r="Y29" s="1043"/>
      <c r="Z29" s="1043"/>
      <c r="AA29" s="1043">
        <v>15</v>
      </c>
      <c r="AB29" s="1043"/>
      <c r="AC29" s="1043"/>
      <c r="AD29" s="1043"/>
      <c r="AE29" s="1044"/>
      <c r="AF29" s="1036">
        <v>13</v>
      </c>
      <c r="AG29" s="1037"/>
      <c r="AH29" s="1037"/>
      <c r="AI29" s="1037"/>
      <c r="AJ29" s="1038"/>
      <c r="AK29" s="979">
        <v>137</v>
      </c>
      <c r="AL29" s="970"/>
      <c r="AM29" s="970"/>
      <c r="AN29" s="970"/>
      <c r="AO29" s="970"/>
      <c r="AP29" s="970">
        <v>0</v>
      </c>
      <c r="AQ29" s="970"/>
      <c r="AR29" s="970"/>
      <c r="AS29" s="970"/>
      <c r="AT29" s="970"/>
      <c r="AU29" s="970">
        <v>0</v>
      </c>
      <c r="AV29" s="970"/>
      <c r="AW29" s="970"/>
      <c r="AX29" s="970"/>
      <c r="AY29" s="970"/>
      <c r="AZ29" s="1045" t="s">
        <v>540</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382</v>
      </c>
      <c r="C30" s="1031"/>
      <c r="D30" s="1031"/>
      <c r="E30" s="1031"/>
      <c r="F30" s="1031"/>
      <c r="G30" s="1031"/>
      <c r="H30" s="1031"/>
      <c r="I30" s="1031"/>
      <c r="J30" s="1031"/>
      <c r="K30" s="1031"/>
      <c r="L30" s="1031"/>
      <c r="M30" s="1031"/>
      <c r="N30" s="1031"/>
      <c r="O30" s="1031"/>
      <c r="P30" s="1032"/>
      <c r="Q30" s="1042">
        <v>121</v>
      </c>
      <c r="R30" s="1043"/>
      <c r="S30" s="1043"/>
      <c r="T30" s="1043"/>
      <c r="U30" s="1043"/>
      <c r="V30" s="1043">
        <v>121</v>
      </c>
      <c r="W30" s="1043"/>
      <c r="X30" s="1043"/>
      <c r="Y30" s="1043"/>
      <c r="Z30" s="1043"/>
      <c r="AA30" s="1043">
        <v>0</v>
      </c>
      <c r="AB30" s="1043"/>
      <c r="AC30" s="1043"/>
      <c r="AD30" s="1043"/>
      <c r="AE30" s="1044"/>
      <c r="AF30" s="1036">
        <v>0</v>
      </c>
      <c r="AG30" s="1037"/>
      <c r="AH30" s="1037"/>
      <c r="AI30" s="1037"/>
      <c r="AJ30" s="1038"/>
      <c r="AK30" s="979">
        <v>32</v>
      </c>
      <c r="AL30" s="970"/>
      <c r="AM30" s="970"/>
      <c r="AN30" s="970"/>
      <c r="AO30" s="970"/>
      <c r="AP30" s="970">
        <v>0</v>
      </c>
      <c r="AQ30" s="970"/>
      <c r="AR30" s="970"/>
      <c r="AS30" s="970"/>
      <c r="AT30" s="970"/>
      <c r="AU30" s="970">
        <v>0</v>
      </c>
      <c r="AV30" s="970"/>
      <c r="AW30" s="970"/>
      <c r="AX30" s="970"/>
      <c r="AY30" s="970"/>
      <c r="AZ30" s="1045" t="s">
        <v>540</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383</v>
      </c>
      <c r="C31" s="1031"/>
      <c r="D31" s="1031"/>
      <c r="E31" s="1031"/>
      <c r="F31" s="1031"/>
      <c r="G31" s="1031"/>
      <c r="H31" s="1031"/>
      <c r="I31" s="1031"/>
      <c r="J31" s="1031"/>
      <c r="K31" s="1031"/>
      <c r="L31" s="1031"/>
      <c r="M31" s="1031"/>
      <c r="N31" s="1031"/>
      <c r="O31" s="1031"/>
      <c r="P31" s="1032"/>
      <c r="Q31" s="1042">
        <v>13</v>
      </c>
      <c r="R31" s="1043"/>
      <c r="S31" s="1043"/>
      <c r="T31" s="1043"/>
      <c r="U31" s="1043"/>
      <c r="V31" s="1043">
        <v>12</v>
      </c>
      <c r="W31" s="1043"/>
      <c r="X31" s="1043"/>
      <c r="Y31" s="1043"/>
      <c r="Z31" s="1043"/>
      <c r="AA31" s="1043">
        <v>1</v>
      </c>
      <c r="AB31" s="1043"/>
      <c r="AC31" s="1043"/>
      <c r="AD31" s="1043"/>
      <c r="AE31" s="1044"/>
      <c r="AF31" s="1036">
        <v>0</v>
      </c>
      <c r="AG31" s="1037"/>
      <c r="AH31" s="1037"/>
      <c r="AI31" s="1037"/>
      <c r="AJ31" s="1038"/>
      <c r="AK31" s="979">
        <v>0</v>
      </c>
      <c r="AL31" s="970"/>
      <c r="AM31" s="970"/>
      <c r="AN31" s="970"/>
      <c r="AO31" s="970"/>
      <c r="AP31" s="970">
        <v>0</v>
      </c>
      <c r="AQ31" s="970"/>
      <c r="AR31" s="970"/>
      <c r="AS31" s="970"/>
      <c r="AT31" s="970"/>
      <c r="AU31" s="970">
        <v>0</v>
      </c>
      <c r="AV31" s="970"/>
      <c r="AW31" s="970"/>
      <c r="AX31" s="970"/>
      <c r="AY31" s="970"/>
      <c r="AZ31" s="1045" t="s">
        <v>540</v>
      </c>
      <c r="BA31" s="1041"/>
      <c r="BB31" s="1041"/>
      <c r="BC31" s="1041"/>
      <c r="BD31" s="1041"/>
      <c r="BE31" s="1025"/>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384</v>
      </c>
      <c r="C32" s="1031"/>
      <c r="D32" s="1031"/>
      <c r="E32" s="1031"/>
      <c r="F32" s="1031"/>
      <c r="G32" s="1031"/>
      <c r="H32" s="1031"/>
      <c r="I32" s="1031"/>
      <c r="J32" s="1031"/>
      <c r="K32" s="1031"/>
      <c r="L32" s="1031"/>
      <c r="M32" s="1031"/>
      <c r="N32" s="1031"/>
      <c r="O32" s="1031"/>
      <c r="P32" s="1032"/>
      <c r="Q32" s="1042">
        <v>221</v>
      </c>
      <c r="R32" s="1043"/>
      <c r="S32" s="1043"/>
      <c r="T32" s="1043"/>
      <c r="U32" s="1043"/>
      <c r="V32" s="1043">
        <v>183</v>
      </c>
      <c r="W32" s="1043"/>
      <c r="X32" s="1043"/>
      <c r="Y32" s="1043"/>
      <c r="Z32" s="1043"/>
      <c r="AA32" s="1043">
        <v>38</v>
      </c>
      <c r="AB32" s="1043"/>
      <c r="AC32" s="1043"/>
      <c r="AD32" s="1043"/>
      <c r="AE32" s="1044"/>
      <c r="AF32" s="1036">
        <v>334</v>
      </c>
      <c r="AG32" s="1037"/>
      <c r="AH32" s="1037"/>
      <c r="AI32" s="1037"/>
      <c r="AJ32" s="1038"/>
      <c r="AK32" s="979">
        <v>0</v>
      </c>
      <c r="AL32" s="970"/>
      <c r="AM32" s="970"/>
      <c r="AN32" s="970"/>
      <c r="AO32" s="970"/>
      <c r="AP32" s="970">
        <v>381</v>
      </c>
      <c r="AQ32" s="970"/>
      <c r="AR32" s="970"/>
      <c r="AS32" s="970"/>
      <c r="AT32" s="970"/>
      <c r="AU32" s="970">
        <v>0</v>
      </c>
      <c r="AV32" s="970"/>
      <c r="AW32" s="970"/>
      <c r="AX32" s="970"/>
      <c r="AY32" s="970"/>
      <c r="AZ32" s="1045" t="s">
        <v>540</v>
      </c>
      <c r="BA32" s="1041"/>
      <c r="BB32" s="1041"/>
      <c r="BC32" s="1041"/>
      <c r="BD32" s="1041"/>
      <c r="BE32" s="1025" t="s">
        <v>385</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t="s">
        <v>386</v>
      </c>
      <c r="C33" s="1031"/>
      <c r="D33" s="1031"/>
      <c r="E33" s="1031"/>
      <c r="F33" s="1031"/>
      <c r="G33" s="1031"/>
      <c r="H33" s="1031"/>
      <c r="I33" s="1031"/>
      <c r="J33" s="1031"/>
      <c r="K33" s="1031"/>
      <c r="L33" s="1031"/>
      <c r="M33" s="1031"/>
      <c r="N33" s="1031"/>
      <c r="O33" s="1031"/>
      <c r="P33" s="1032"/>
      <c r="Q33" s="1042">
        <v>222</v>
      </c>
      <c r="R33" s="1043"/>
      <c r="S33" s="1043"/>
      <c r="T33" s="1043"/>
      <c r="U33" s="1043"/>
      <c r="V33" s="1043">
        <v>308</v>
      </c>
      <c r="W33" s="1043"/>
      <c r="X33" s="1043"/>
      <c r="Y33" s="1043"/>
      <c r="Z33" s="1043"/>
      <c r="AA33" s="1043">
        <v>-86</v>
      </c>
      <c r="AB33" s="1043"/>
      <c r="AC33" s="1043"/>
      <c r="AD33" s="1043"/>
      <c r="AE33" s="1044"/>
      <c r="AF33" s="1036">
        <v>-5</v>
      </c>
      <c r="AG33" s="1037"/>
      <c r="AH33" s="1037"/>
      <c r="AI33" s="1037"/>
      <c r="AJ33" s="1038"/>
      <c r="AK33" s="979">
        <v>143</v>
      </c>
      <c r="AL33" s="970"/>
      <c r="AM33" s="970"/>
      <c r="AN33" s="970"/>
      <c r="AO33" s="970"/>
      <c r="AP33" s="970">
        <v>941</v>
      </c>
      <c r="AQ33" s="970"/>
      <c r="AR33" s="970"/>
      <c r="AS33" s="970"/>
      <c r="AT33" s="970"/>
      <c r="AU33" s="970">
        <v>663</v>
      </c>
      <c r="AV33" s="970"/>
      <c r="AW33" s="970"/>
      <c r="AX33" s="970"/>
      <c r="AY33" s="970"/>
      <c r="AZ33" s="1041">
        <v>6.4</v>
      </c>
      <c r="BA33" s="1041"/>
      <c r="BB33" s="1041"/>
      <c r="BC33" s="1041"/>
      <c r="BD33" s="1041"/>
      <c r="BE33" s="1025" t="s">
        <v>387</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388</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368</v>
      </c>
      <c r="B63" s="943" t="s">
        <v>389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343</v>
      </c>
      <c r="AG63" s="958"/>
      <c r="AH63" s="958"/>
      <c r="AI63" s="958"/>
      <c r="AJ63" s="1023"/>
      <c r="AK63" s="1024"/>
      <c r="AL63" s="962"/>
      <c r="AM63" s="962"/>
      <c r="AN63" s="962"/>
      <c r="AO63" s="962"/>
      <c r="AP63" s="958">
        <v>1322</v>
      </c>
      <c r="AQ63" s="958"/>
      <c r="AR63" s="958"/>
      <c r="AS63" s="958"/>
      <c r="AT63" s="958"/>
      <c r="AU63" s="958">
        <v>663</v>
      </c>
      <c r="AV63" s="958"/>
      <c r="AW63" s="958"/>
      <c r="AX63" s="958"/>
      <c r="AY63" s="958"/>
      <c r="AZ63" s="1018"/>
      <c r="BA63" s="1018"/>
      <c r="BB63" s="1018"/>
      <c r="BC63" s="1018"/>
      <c r="BD63" s="1018"/>
      <c r="BE63" s="959"/>
      <c r="BF63" s="959"/>
      <c r="BG63" s="959"/>
      <c r="BH63" s="959"/>
      <c r="BI63" s="960"/>
      <c r="BJ63" s="1019" t="s">
        <v>111</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391</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392</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542</v>
      </c>
      <c r="C68" s="985"/>
      <c r="D68" s="985"/>
      <c r="E68" s="985"/>
      <c r="F68" s="985"/>
      <c r="G68" s="985"/>
      <c r="H68" s="985"/>
      <c r="I68" s="985"/>
      <c r="J68" s="985"/>
      <c r="K68" s="985"/>
      <c r="L68" s="985"/>
      <c r="M68" s="985"/>
      <c r="N68" s="985"/>
      <c r="O68" s="985"/>
      <c r="P68" s="986"/>
      <c r="Q68" s="987">
        <v>107</v>
      </c>
      <c r="R68" s="981"/>
      <c r="S68" s="981"/>
      <c r="T68" s="981"/>
      <c r="U68" s="981"/>
      <c r="V68" s="981">
        <v>101</v>
      </c>
      <c r="W68" s="981"/>
      <c r="X68" s="981"/>
      <c r="Y68" s="981"/>
      <c r="Z68" s="981"/>
      <c r="AA68" s="981">
        <v>6</v>
      </c>
      <c r="AB68" s="981"/>
      <c r="AC68" s="981"/>
      <c r="AD68" s="981"/>
      <c r="AE68" s="981"/>
      <c r="AF68" s="981">
        <v>6</v>
      </c>
      <c r="AG68" s="981"/>
      <c r="AH68" s="981"/>
      <c r="AI68" s="981"/>
      <c r="AJ68" s="981"/>
      <c r="AK68" s="981">
        <v>0</v>
      </c>
      <c r="AL68" s="981"/>
      <c r="AM68" s="981"/>
      <c r="AN68" s="981"/>
      <c r="AO68" s="981"/>
      <c r="AP68" s="981">
        <v>267</v>
      </c>
      <c r="AQ68" s="981"/>
      <c r="AR68" s="981"/>
      <c r="AS68" s="981"/>
      <c r="AT68" s="981"/>
      <c r="AU68" s="981">
        <v>153</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543</v>
      </c>
      <c r="C69" s="974"/>
      <c r="D69" s="974"/>
      <c r="E69" s="974"/>
      <c r="F69" s="974"/>
      <c r="G69" s="974"/>
      <c r="H69" s="974"/>
      <c r="I69" s="974"/>
      <c r="J69" s="974"/>
      <c r="K69" s="974"/>
      <c r="L69" s="974"/>
      <c r="M69" s="974"/>
      <c r="N69" s="974"/>
      <c r="O69" s="974"/>
      <c r="P69" s="975"/>
      <c r="Q69" s="976">
        <v>5242</v>
      </c>
      <c r="R69" s="970"/>
      <c r="S69" s="970"/>
      <c r="T69" s="970"/>
      <c r="U69" s="970"/>
      <c r="V69" s="970">
        <v>5217</v>
      </c>
      <c r="W69" s="970"/>
      <c r="X69" s="970"/>
      <c r="Y69" s="970"/>
      <c r="Z69" s="970"/>
      <c r="AA69" s="970">
        <v>26</v>
      </c>
      <c r="AB69" s="970"/>
      <c r="AC69" s="970"/>
      <c r="AD69" s="970"/>
      <c r="AE69" s="970"/>
      <c r="AF69" s="970">
        <v>26</v>
      </c>
      <c r="AG69" s="970"/>
      <c r="AH69" s="970"/>
      <c r="AI69" s="970"/>
      <c r="AJ69" s="970"/>
      <c r="AK69" s="970">
        <v>12</v>
      </c>
      <c r="AL69" s="970"/>
      <c r="AM69" s="970"/>
      <c r="AN69" s="970"/>
      <c r="AO69" s="970"/>
      <c r="AP69" s="970">
        <v>0</v>
      </c>
      <c r="AQ69" s="970"/>
      <c r="AR69" s="970"/>
      <c r="AS69" s="970"/>
      <c r="AT69" s="970"/>
      <c r="AU69" s="970">
        <v>0</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544</v>
      </c>
      <c r="C70" s="974"/>
      <c r="D70" s="974"/>
      <c r="E70" s="974"/>
      <c r="F70" s="974"/>
      <c r="G70" s="974"/>
      <c r="H70" s="974"/>
      <c r="I70" s="974"/>
      <c r="J70" s="974"/>
      <c r="K70" s="974"/>
      <c r="L70" s="974"/>
      <c r="M70" s="974"/>
      <c r="N70" s="974"/>
      <c r="O70" s="974"/>
      <c r="P70" s="975"/>
      <c r="Q70" s="976">
        <v>126</v>
      </c>
      <c r="R70" s="970"/>
      <c r="S70" s="970"/>
      <c r="T70" s="970"/>
      <c r="U70" s="970"/>
      <c r="V70" s="970">
        <v>121</v>
      </c>
      <c r="W70" s="970"/>
      <c r="X70" s="970"/>
      <c r="Y70" s="970"/>
      <c r="Z70" s="970"/>
      <c r="AA70" s="970">
        <v>4</v>
      </c>
      <c r="AB70" s="970"/>
      <c r="AC70" s="970"/>
      <c r="AD70" s="970"/>
      <c r="AE70" s="970"/>
      <c r="AF70" s="970">
        <v>4</v>
      </c>
      <c r="AG70" s="970"/>
      <c r="AH70" s="970"/>
      <c r="AI70" s="970"/>
      <c r="AJ70" s="970"/>
      <c r="AK70" s="970">
        <v>19</v>
      </c>
      <c r="AL70" s="970"/>
      <c r="AM70" s="970"/>
      <c r="AN70" s="970"/>
      <c r="AO70" s="970"/>
      <c r="AP70" s="970">
        <v>0</v>
      </c>
      <c r="AQ70" s="970"/>
      <c r="AR70" s="970"/>
      <c r="AS70" s="970"/>
      <c r="AT70" s="970"/>
      <c r="AU70" s="970">
        <v>0</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545</v>
      </c>
      <c r="C71" s="974"/>
      <c r="D71" s="974"/>
      <c r="E71" s="974"/>
      <c r="F71" s="974"/>
      <c r="G71" s="974"/>
      <c r="H71" s="974"/>
      <c r="I71" s="974"/>
      <c r="J71" s="974"/>
      <c r="K71" s="974"/>
      <c r="L71" s="974"/>
      <c r="M71" s="974"/>
      <c r="N71" s="974"/>
      <c r="O71" s="974"/>
      <c r="P71" s="975"/>
      <c r="Q71" s="976">
        <v>264</v>
      </c>
      <c r="R71" s="970"/>
      <c r="S71" s="970"/>
      <c r="T71" s="970"/>
      <c r="U71" s="970"/>
      <c r="V71" s="970">
        <v>264</v>
      </c>
      <c r="W71" s="970"/>
      <c r="X71" s="970"/>
      <c r="Y71" s="970"/>
      <c r="Z71" s="970"/>
      <c r="AA71" s="970">
        <v>1</v>
      </c>
      <c r="AB71" s="970"/>
      <c r="AC71" s="970"/>
      <c r="AD71" s="970"/>
      <c r="AE71" s="970"/>
      <c r="AF71" s="970">
        <v>1</v>
      </c>
      <c r="AG71" s="970"/>
      <c r="AH71" s="970"/>
      <c r="AI71" s="970"/>
      <c r="AJ71" s="970"/>
      <c r="AK71" s="970">
        <v>5</v>
      </c>
      <c r="AL71" s="970"/>
      <c r="AM71" s="970"/>
      <c r="AN71" s="970"/>
      <c r="AO71" s="970"/>
      <c r="AP71" s="970">
        <v>0</v>
      </c>
      <c r="AQ71" s="970"/>
      <c r="AR71" s="970"/>
      <c r="AS71" s="970"/>
      <c r="AT71" s="970"/>
      <c r="AU71" s="970">
        <v>0</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546</v>
      </c>
      <c r="C72" s="974"/>
      <c r="D72" s="974"/>
      <c r="E72" s="974"/>
      <c r="F72" s="974"/>
      <c r="G72" s="974"/>
      <c r="H72" s="974"/>
      <c r="I72" s="974"/>
      <c r="J72" s="974"/>
      <c r="K72" s="974"/>
      <c r="L72" s="974"/>
      <c r="M72" s="974"/>
      <c r="N72" s="974"/>
      <c r="O72" s="974"/>
      <c r="P72" s="975"/>
      <c r="Q72" s="976">
        <v>203</v>
      </c>
      <c r="R72" s="970"/>
      <c r="S72" s="970"/>
      <c r="T72" s="970"/>
      <c r="U72" s="970"/>
      <c r="V72" s="970">
        <v>125</v>
      </c>
      <c r="W72" s="970"/>
      <c r="X72" s="970"/>
      <c r="Y72" s="970"/>
      <c r="Z72" s="970"/>
      <c r="AA72" s="970">
        <v>78</v>
      </c>
      <c r="AB72" s="970"/>
      <c r="AC72" s="970"/>
      <c r="AD72" s="970"/>
      <c r="AE72" s="970"/>
      <c r="AF72" s="970">
        <v>78</v>
      </c>
      <c r="AG72" s="970"/>
      <c r="AH72" s="970"/>
      <c r="AI72" s="970"/>
      <c r="AJ72" s="970"/>
      <c r="AK72" s="970">
        <v>0</v>
      </c>
      <c r="AL72" s="970"/>
      <c r="AM72" s="970"/>
      <c r="AN72" s="970"/>
      <c r="AO72" s="970"/>
      <c r="AP72" s="970">
        <v>0</v>
      </c>
      <c r="AQ72" s="970"/>
      <c r="AR72" s="970"/>
      <c r="AS72" s="970"/>
      <c r="AT72" s="970"/>
      <c r="AU72" s="970">
        <v>0</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547</v>
      </c>
      <c r="C73" s="974"/>
      <c r="D73" s="974"/>
      <c r="E73" s="974"/>
      <c r="F73" s="974"/>
      <c r="G73" s="974"/>
      <c r="H73" s="974"/>
      <c r="I73" s="974"/>
      <c r="J73" s="974"/>
      <c r="K73" s="974"/>
      <c r="L73" s="974"/>
      <c r="M73" s="974"/>
      <c r="N73" s="974"/>
      <c r="O73" s="974"/>
      <c r="P73" s="975"/>
      <c r="Q73" s="976">
        <v>14094</v>
      </c>
      <c r="R73" s="970"/>
      <c r="S73" s="970"/>
      <c r="T73" s="970"/>
      <c r="U73" s="970"/>
      <c r="V73" s="970">
        <v>13724</v>
      </c>
      <c r="W73" s="970"/>
      <c r="X73" s="970"/>
      <c r="Y73" s="970"/>
      <c r="Z73" s="970"/>
      <c r="AA73" s="970">
        <v>370</v>
      </c>
      <c r="AB73" s="970"/>
      <c r="AC73" s="970"/>
      <c r="AD73" s="970"/>
      <c r="AE73" s="970"/>
      <c r="AF73" s="970">
        <v>370</v>
      </c>
      <c r="AG73" s="970"/>
      <c r="AH73" s="970"/>
      <c r="AI73" s="970"/>
      <c r="AJ73" s="970"/>
      <c r="AK73" s="970">
        <v>40</v>
      </c>
      <c r="AL73" s="970"/>
      <c r="AM73" s="970"/>
      <c r="AN73" s="970"/>
      <c r="AO73" s="970"/>
      <c r="AP73" s="970">
        <v>3955</v>
      </c>
      <c r="AQ73" s="970"/>
      <c r="AR73" s="970"/>
      <c r="AS73" s="970"/>
      <c r="AT73" s="970"/>
      <c r="AU73" s="970">
        <v>0</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549</v>
      </c>
      <c r="C74" s="974"/>
      <c r="D74" s="974"/>
      <c r="E74" s="974"/>
      <c r="F74" s="974"/>
      <c r="G74" s="974"/>
      <c r="H74" s="974"/>
      <c r="I74" s="974"/>
      <c r="J74" s="974"/>
      <c r="K74" s="974"/>
      <c r="L74" s="974"/>
      <c r="M74" s="974"/>
      <c r="N74" s="974"/>
      <c r="O74" s="974"/>
      <c r="P74" s="975"/>
      <c r="Q74" s="976">
        <v>177</v>
      </c>
      <c r="R74" s="970"/>
      <c r="S74" s="970"/>
      <c r="T74" s="970"/>
      <c r="U74" s="970"/>
      <c r="V74" s="970">
        <v>106</v>
      </c>
      <c r="W74" s="970"/>
      <c r="X74" s="970"/>
      <c r="Y74" s="970"/>
      <c r="Z74" s="970"/>
      <c r="AA74" s="970">
        <v>70</v>
      </c>
      <c r="AB74" s="970"/>
      <c r="AC74" s="970"/>
      <c r="AD74" s="970"/>
      <c r="AE74" s="970"/>
      <c r="AF74" s="970">
        <v>70</v>
      </c>
      <c r="AG74" s="970"/>
      <c r="AH74" s="970"/>
      <c r="AI74" s="970"/>
      <c r="AJ74" s="970"/>
      <c r="AK74" s="970">
        <v>0</v>
      </c>
      <c r="AL74" s="970"/>
      <c r="AM74" s="970"/>
      <c r="AN74" s="970"/>
      <c r="AO74" s="970"/>
      <c r="AP74" s="970">
        <v>1597</v>
      </c>
      <c r="AQ74" s="970"/>
      <c r="AR74" s="970"/>
      <c r="AS74" s="970"/>
      <c r="AT74" s="970"/>
      <c r="AU74" s="970">
        <v>0</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548</v>
      </c>
      <c r="C75" s="974"/>
      <c r="D75" s="974"/>
      <c r="E75" s="974"/>
      <c r="F75" s="974"/>
      <c r="G75" s="974"/>
      <c r="H75" s="974"/>
      <c r="I75" s="974"/>
      <c r="J75" s="974"/>
      <c r="K75" s="974"/>
      <c r="L75" s="974"/>
      <c r="M75" s="974"/>
      <c r="N75" s="974"/>
      <c r="O75" s="974"/>
      <c r="P75" s="975"/>
      <c r="Q75" s="977">
        <v>3482</v>
      </c>
      <c r="R75" s="978"/>
      <c r="S75" s="978"/>
      <c r="T75" s="978"/>
      <c r="U75" s="979"/>
      <c r="V75" s="980">
        <v>3215</v>
      </c>
      <c r="W75" s="978"/>
      <c r="X75" s="978"/>
      <c r="Y75" s="978"/>
      <c r="Z75" s="979"/>
      <c r="AA75" s="980">
        <v>268</v>
      </c>
      <c r="AB75" s="978"/>
      <c r="AC75" s="978"/>
      <c r="AD75" s="978"/>
      <c r="AE75" s="979"/>
      <c r="AF75" s="980">
        <v>1953</v>
      </c>
      <c r="AG75" s="978"/>
      <c r="AH75" s="978"/>
      <c r="AI75" s="978"/>
      <c r="AJ75" s="979"/>
      <c r="AK75" s="980">
        <v>306</v>
      </c>
      <c r="AL75" s="978"/>
      <c r="AM75" s="978"/>
      <c r="AN75" s="978"/>
      <c r="AO75" s="979"/>
      <c r="AP75" s="980">
        <v>1898</v>
      </c>
      <c r="AQ75" s="978"/>
      <c r="AR75" s="978"/>
      <c r="AS75" s="978"/>
      <c r="AT75" s="979"/>
      <c r="AU75" s="980">
        <v>171</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368</v>
      </c>
      <c r="B88" s="943" t="s">
        <v>393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2508</v>
      </c>
      <c r="AG88" s="958"/>
      <c r="AH88" s="958"/>
      <c r="AI88" s="958"/>
      <c r="AJ88" s="958"/>
      <c r="AK88" s="962"/>
      <c r="AL88" s="962"/>
      <c r="AM88" s="962"/>
      <c r="AN88" s="962"/>
      <c r="AO88" s="962"/>
      <c r="AP88" s="958">
        <v>7717</v>
      </c>
      <c r="AQ88" s="958"/>
      <c r="AR88" s="958"/>
      <c r="AS88" s="958"/>
      <c r="AT88" s="958"/>
      <c r="AU88" s="958">
        <v>324</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5</v>
      </c>
      <c r="CS102" s="950"/>
      <c r="CT102" s="950"/>
      <c r="CU102" s="950"/>
      <c r="CV102" s="951"/>
      <c r="CW102" s="949">
        <v>0</v>
      </c>
      <c r="CX102" s="950"/>
      <c r="CY102" s="950"/>
      <c r="CZ102" s="950"/>
      <c r="DA102" s="951"/>
      <c r="DB102" s="949">
        <v>41</v>
      </c>
      <c r="DC102" s="950"/>
      <c r="DD102" s="950"/>
      <c r="DE102" s="950"/>
      <c r="DF102" s="951"/>
      <c r="DG102" s="949">
        <v>0</v>
      </c>
      <c r="DH102" s="950"/>
      <c r="DI102" s="950"/>
      <c r="DJ102" s="950"/>
      <c r="DK102" s="951"/>
      <c r="DL102" s="949">
        <v>0</v>
      </c>
      <c r="DM102" s="950"/>
      <c r="DN102" s="950"/>
      <c r="DO102" s="950"/>
      <c r="DP102" s="951"/>
      <c r="DQ102" s="949">
        <v>0</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402</v>
      </c>
      <c r="AB109" s="893"/>
      <c r="AC109" s="893"/>
      <c r="AD109" s="893"/>
      <c r="AE109" s="894"/>
      <c r="AF109" s="895" t="s">
        <v>287</v>
      </c>
      <c r="AG109" s="893"/>
      <c r="AH109" s="893"/>
      <c r="AI109" s="893"/>
      <c r="AJ109" s="894"/>
      <c r="AK109" s="895" t="s">
        <v>286</v>
      </c>
      <c r="AL109" s="893"/>
      <c r="AM109" s="893"/>
      <c r="AN109" s="893"/>
      <c r="AO109" s="894"/>
      <c r="AP109" s="895" t="s">
        <v>403</v>
      </c>
      <c r="AQ109" s="893"/>
      <c r="AR109" s="893"/>
      <c r="AS109" s="893"/>
      <c r="AT109" s="924"/>
      <c r="AU109" s="892"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402</v>
      </c>
      <c r="BR109" s="893"/>
      <c r="BS109" s="893"/>
      <c r="BT109" s="893"/>
      <c r="BU109" s="894"/>
      <c r="BV109" s="895" t="s">
        <v>287</v>
      </c>
      <c r="BW109" s="893"/>
      <c r="BX109" s="893"/>
      <c r="BY109" s="893"/>
      <c r="BZ109" s="894"/>
      <c r="CA109" s="895" t="s">
        <v>286</v>
      </c>
      <c r="CB109" s="893"/>
      <c r="CC109" s="893"/>
      <c r="CD109" s="893"/>
      <c r="CE109" s="894"/>
      <c r="CF109" s="931" t="s">
        <v>403</v>
      </c>
      <c r="CG109" s="931"/>
      <c r="CH109" s="931"/>
      <c r="CI109" s="931"/>
      <c r="CJ109" s="931"/>
      <c r="CK109" s="895"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402</v>
      </c>
      <c r="DH109" s="893"/>
      <c r="DI109" s="893"/>
      <c r="DJ109" s="893"/>
      <c r="DK109" s="894"/>
      <c r="DL109" s="895" t="s">
        <v>287</v>
      </c>
      <c r="DM109" s="893"/>
      <c r="DN109" s="893"/>
      <c r="DO109" s="893"/>
      <c r="DP109" s="894"/>
      <c r="DQ109" s="895" t="s">
        <v>286</v>
      </c>
      <c r="DR109" s="893"/>
      <c r="DS109" s="893"/>
      <c r="DT109" s="893"/>
      <c r="DU109" s="894"/>
      <c r="DV109" s="895" t="s">
        <v>403</v>
      </c>
      <c r="DW109" s="893"/>
      <c r="DX109" s="893"/>
      <c r="DY109" s="893"/>
      <c r="DZ109" s="924"/>
    </row>
    <row r="110" spans="1:131" s="199" customFormat="1" ht="26.25" customHeight="1">
      <c r="A110" s="795" t="s">
        <v>405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377226</v>
      </c>
      <c r="AB110" s="886"/>
      <c r="AC110" s="886"/>
      <c r="AD110" s="886"/>
      <c r="AE110" s="887"/>
      <c r="AF110" s="888">
        <v>406930</v>
      </c>
      <c r="AG110" s="886"/>
      <c r="AH110" s="886"/>
      <c r="AI110" s="886"/>
      <c r="AJ110" s="887"/>
      <c r="AK110" s="888">
        <v>407730</v>
      </c>
      <c r="AL110" s="886"/>
      <c r="AM110" s="886"/>
      <c r="AN110" s="886"/>
      <c r="AO110" s="887"/>
      <c r="AP110" s="889">
        <v>19.2</v>
      </c>
      <c r="AQ110" s="890"/>
      <c r="AR110" s="890"/>
      <c r="AS110" s="890"/>
      <c r="AT110" s="891"/>
      <c r="AU110" s="925" t="s">
        <v>61</v>
      </c>
      <c r="AV110" s="926"/>
      <c r="AW110" s="926"/>
      <c r="AX110" s="926"/>
      <c r="AY110" s="926"/>
      <c r="AZ110" s="851" t="s">
        <v>406</v>
      </c>
      <c r="BA110" s="796"/>
      <c r="BB110" s="796"/>
      <c r="BC110" s="796"/>
      <c r="BD110" s="796"/>
      <c r="BE110" s="796"/>
      <c r="BF110" s="796"/>
      <c r="BG110" s="796"/>
      <c r="BH110" s="796"/>
      <c r="BI110" s="796"/>
      <c r="BJ110" s="796"/>
      <c r="BK110" s="796"/>
      <c r="BL110" s="796"/>
      <c r="BM110" s="796"/>
      <c r="BN110" s="796"/>
      <c r="BO110" s="796"/>
      <c r="BP110" s="797"/>
      <c r="BQ110" s="852">
        <v>5023963</v>
      </c>
      <c r="BR110" s="833"/>
      <c r="BS110" s="833"/>
      <c r="BT110" s="833"/>
      <c r="BU110" s="833"/>
      <c r="BV110" s="833">
        <v>4899873</v>
      </c>
      <c r="BW110" s="833"/>
      <c r="BX110" s="833"/>
      <c r="BY110" s="833"/>
      <c r="BZ110" s="833"/>
      <c r="CA110" s="833">
        <v>4777747</v>
      </c>
      <c r="CB110" s="833"/>
      <c r="CC110" s="833"/>
      <c r="CD110" s="833"/>
      <c r="CE110" s="833"/>
      <c r="CF110" s="857">
        <v>225.5</v>
      </c>
      <c r="CG110" s="858"/>
      <c r="CH110" s="858"/>
      <c r="CI110" s="858"/>
      <c r="CJ110" s="858"/>
      <c r="CK110" s="921" t="s">
        <v>407</v>
      </c>
      <c r="CL110" s="807"/>
      <c r="CM110" s="882" t="s">
        <v>408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t="s">
        <v>111</v>
      </c>
      <c r="BR111" s="805"/>
      <c r="BS111" s="805"/>
      <c r="BT111" s="805"/>
      <c r="BU111" s="805"/>
      <c r="BV111" s="805" t="s">
        <v>111</v>
      </c>
      <c r="BW111" s="805"/>
      <c r="BX111" s="805"/>
      <c r="BY111" s="805"/>
      <c r="BZ111" s="805"/>
      <c r="CA111" s="805" t="s">
        <v>111</v>
      </c>
      <c r="CB111" s="805"/>
      <c r="CC111" s="805"/>
      <c r="CD111" s="805"/>
      <c r="CE111" s="805"/>
      <c r="CF111" s="866" t="s">
        <v>111</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780409</v>
      </c>
      <c r="BR112" s="805"/>
      <c r="BS112" s="805"/>
      <c r="BT112" s="805"/>
      <c r="BU112" s="805"/>
      <c r="BV112" s="805">
        <v>715800</v>
      </c>
      <c r="BW112" s="805"/>
      <c r="BX112" s="805"/>
      <c r="BY112" s="805"/>
      <c r="BZ112" s="805"/>
      <c r="CA112" s="805">
        <v>663332</v>
      </c>
      <c r="CB112" s="805"/>
      <c r="CC112" s="805"/>
      <c r="CD112" s="805"/>
      <c r="CE112" s="805"/>
      <c r="CF112" s="866">
        <v>31.3</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101463</v>
      </c>
      <c r="AB113" s="914"/>
      <c r="AC113" s="914"/>
      <c r="AD113" s="914"/>
      <c r="AE113" s="915"/>
      <c r="AF113" s="916">
        <v>94276</v>
      </c>
      <c r="AG113" s="914"/>
      <c r="AH113" s="914"/>
      <c r="AI113" s="914"/>
      <c r="AJ113" s="915"/>
      <c r="AK113" s="916">
        <v>101521</v>
      </c>
      <c r="AL113" s="914"/>
      <c r="AM113" s="914"/>
      <c r="AN113" s="914"/>
      <c r="AO113" s="915"/>
      <c r="AP113" s="917">
        <v>4.8</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v>573112</v>
      </c>
      <c r="BR113" s="805"/>
      <c r="BS113" s="805"/>
      <c r="BT113" s="805"/>
      <c r="BU113" s="805"/>
      <c r="BV113" s="805">
        <v>574907</v>
      </c>
      <c r="BW113" s="805"/>
      <c r="BX113" s="805"/>
      <c r="BY113" s="805"/>
      <c r="BZ113" s="805"/>
      <c r="CA113" s="805">
        <v>528655</v>
      </c>
      <c r="CB113" s="805"/>
      <c r="CC113" s="805"/>
      <c r="CD113" s="805"/>
      <c r="CE113" s="805"/>
      <c r="CF113" s="866">
        <v>25</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31536</v>
      </c>
      <c r="AB114" s="768"/>
      <c r="AC114" s="768"/>
      <c r="AD114" s="768"/>
      <c r="AE114" s="769"/>
      <c r="AF114" s="770">
        <v>47195</v>
      </c>
      <c r="AG114" s="768"/>
      <c r="AH114" s="768"/>
      <c r="AI114" s="768"/>
      <c r="AJ114" s="769"/>
      <c r="AK114" s="770">
        <v>52100</v>
      </c>
      <c r="AL114" s="768"/>
      <c r="AM114" s="768"/>
      <c r="AN114" s="768"/>
      <c r="AO114" s="769"/>
      <c r="AP114" s="815">
        <v>2.5</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703336</v>
      </c>
      <c r="BR114" s="805"/>
      <c r="BS114" s="805"/>
      <c r="BT114" s="805"/>
      <c r="BU114" s="805"/>
      <c r="BV114" s="805">
        <v>612714</v>
      </c>
      <c r="BW114" s="805"/>
      <c r="BX114" s="805"/>
      <c r="BY114" s="805"/>
      <c r="BZ114" s="805"/>
      <c r="CA114" s="805">
        <v>577128</v>
      </c>
      <c r="CB114" s="805"/>
      <c r="CC114" s="805"/>
      <c r="CD114" s="805"/>
      <c r="CE114" s="805"/>
      <c r="CF114" s="866">
        <v>27.2</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1857</v>
      </c>
      <c r="AB115" s="914"/>
      <c r="AC115" s="914"/>
      <c r="AD115" s="914"/>
      <c r="AE115" s="915"/>
      <c r="AF115" s="916">
        <v>2349</v>
      </c>
      <c r="AG115" s="914"/>
      <c r="AH115" s="914"/>
      <c r="AI115" s="914"/>
      <c r="AJ115" s="915"/>
      <c r="AK115" s="916">
        <v>7355</v>
      </c>
      <c r="AL115" s="914"/>
      <c r="AM115" s="914"/>
      <c r="AN115" s="914"/>
      <c r="AO115" s="915"/>
      <c r="AP115" s="917">
        <v>0.3</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v>37714</v>
      </c>
      <c r="BR115" s="805"/>
      <c r="BS115" s="805"/>
      <c r="BT115" s="805"/>
      <c r="BU115" s="805"/>
      <c r="BV115" s="805">
        <v>37723</v>
      </c>
      <c r="BW115" s="805"/>
      <c r="BX115" s="805"/>
      <c r="BY115" s="805"/>
      <c r="BZ115" s="805"/>
      <c r="CA115" s="805">
        <v>37731</v>
      </c>
      <c r="CB115" s="805"/>
      <c r="CC115" s="805"/>
      <c r="CD115" s="805"/>
      <c r="CE115" s="805"/>
      <c r="CF115" s="866">
        <v>1.8</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512082</v>
      </c>
      <c r="AB117" s="900"/>
      <c r="AC117" s="900"/>
      <c r="AD117" s="900"/>
      <c r="AE117" s="901"/>
      <c r="AF117" s="902">
        <v>550750</v>
      </c>
      <c r="AG117" s="900"/>
      <c r="AH117" s="900"/>
      <c r="AI117" s="900"/>
      <c r="AJ117" s="901"/>
      <c r="AK117" s="902">
        <v>568706</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402</v>
      </c>
      <c r="AB118" s="893"/>
      <c r="AC118" s="893"/>
      <c r="AD118" s="893"/>
      <c r="AE118" s="894"/>
      <c r="AF118" s="895" t="s">
        <v>287</v>
      </c>
      <c r="AG118" s="893"/>
      <c r="AH118" s="893"/>
      <c r="AI118" s="893"/>
      <c r="AJ118" s="894"/>
      <c r="AK118" s="895" t="s">
        <v>286</v>
      </c>
      <c r="AL118" s="893"/>
      <c r="AM118" s="893"/>
      <c r="AN118" s="893"/>
      <c r="AO118" s="894"/>
      <c r="AP118" s="896" t="s">
        <v>403</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407</v>
      </c>
      <c r="B119" s="807"/>
      <c r="C119" s="882" t="s">
        <v>408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433</v>
      </c>
      <c r="BP119" s="869"/>
      <c r="BQ119" s="873">
        <v>7118534</v>
      </c>
      <c r="BR119" s="836"/>
      <c r="BS119" s="836"/>
      <c r="BT119" s="836"/>
      <c r="BU119" s="836"/>
      <c r="BV119" s="836">
        <v>6841017</v>
      </c>
      <c r="BW119" s="836"/>
      <c r="BX119" s="836"/>
      <c r="BY119" s="836"/>
      <c r="BZ119" s="836"/>
      <c r="CA119" s="836">
        <v>6584593</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435</v>
      </c>
      <c r="AV120" s="875"/>
      <c r="AW120" s="875"/>
      <c r="AX120" s="875"/>
      <c r="AY120" s="876"/>
      <c r="AZ120" s="851" t="s">
        <v>436</v>
      </c>
      <c r="BA120" s="796"/>
      <c r="BB120" s="796"/>
      <c r="BC120" s="796"/>
      <c r="BD120" s="796"/>
      <c r="BE120" s="796"/>
      <c r="BF120" s="796"/>
      <c r="BG120" s="796"/>
      <c r="BH120" s="796"/>
      <c r="BI120" s="796"/>
      <c r="BJ120" s="796"/>
      <c r="BK120" s="796"/>
      <c r="BL120" s="796"/>
      <c r="BM120" s="796"/>
      <c r="BN120" s="796"/>
      <c r="BO120" s="796"/>
      <c r="BP120" s="797"/>
      <c r="BQ120" s="852">
        <v>2865335</v>
      </c>
      <c r="BR120" s="833"/>
      <c r="BS120" s="833"/>
      <c r="BT120" s="833"/>
      <c r="BU120" s="833"/>
      <c r="BV120" s="833">
        <v>3579349</v>
      </c>
      <c r="BW120" s="833"/>
      <c r="BX120" s="833"/>
      <c r="BY120" s="833"/>
      <c r="BZ120" s="833"/>
      <c r="CA120" s="833">
        <v>3554853</v>
      </c>
      <c r="CB120" s="833"/>
      <c r="CC120" s="833"/>
      <c r="CD120" s="833"/>
      <c r="CE120" s="833"/>
      <c r="CF120" s="857">
        <v>167.8</v>
      </c>
      <c r="CG120" s="858"/>
      <c r="CH120" s="858"/>
      <c r="CI120" s="858"/>
      <c r="CJ120" s="858"/>
      <c r="CK120" s="859" t="s">
        <v>437</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780409</v>
      </c>
      <c r="DH120" s="833"/>
      <c r="DI120" s="833"/>
      <c r="DJ120" s="833"/>
      <c r="DK120" s="833"/>
      <c r="DL120" s="833">
        <v>715800</v>
      </c>
      <c r="DM120" s="833"/>
      <c r="DN120" s="833"/>
      <c r="DO120" s="833"/>
      <c r="DP120" s="833"/>
      <c r="DQ120" s="833">
        <v>663332</v>
      </c>
      <c r="DR120" s="833"/>
      <c r="DS120" s="833"/>
      <c r="DT120" s="833"/>
      <c r="DU120" s="833"/>
      <c r="DV120" s="834">
        <v>31.3</v>
      </c>
      <c r="DW120" s="834"/>
      <c r="DX120" s="834"/>
      <c r="DY120" s="834"/>
      <c r="DZ120" s="835"/>
    </row>
    <row r="121" spans="1:130" s="199" customFormat="1" ht="26.25" customHeight="1">
      <c r="A121" s="808"/>
      <c r="B121" s="809"/>
      <c r="C121" s="854" t="s">
        <v>438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439</v>
      </c>
      <c r="BA121" s="738"/>
      <c r="BB121" s="738"/>
      <c r="BC121" s="738"/>
      <c r="BD121" s="738"/>
      <c r="BE121" s="738"/>
      <c r="BF121" s="738"/>
      <c r="BG121" s="738"/>
      <c r="BH121" s="738"/>
      <c r="BI121" s="738"/>
      <c r="BJ121" s="738"/>
      <c r="BK121" s="738"/>
      <c r="BL121" s="738"/>
      <c r="BM121" s="738"/>
      <c r="BN121" s="738"/>
      <c r="BO121" s="738"/>
      <c r="BP121" s="739"/>
      <c r="BQ121" s="804">
        <v>201475</v>
      </c>
      <c r="BR121" s="805"/>
      <c r="BS121" s="805"/>
      <c r="BT121" s="805"/>
      <c r="BU121" s="805"/>
      <c r="BV121" s="805">
        <v>223640</v>
      </c>
      <c r="BW121" s="805"/>
      <c r="BX121" s="805"/>
      <c r="BY121" s="805"/>
      <c r="BZ121" s="805"/>
      <c r="CA121" s="805">
        <v>177905</v>
      </c>
      <c r="CB121" s="805"/>
      <c r="CC121" s="805"/>
      <c r="CD121" s="805"/>
      <c r="CE121" s="805"/>
      <c r="CF121" s="866">
        <v>8.4</v>
      </c>
      <c r="CG121" s="867"/>
      <c r="CH121" s="867"/>
      <c r="CI121" s="867"/>
      <c r="CJ121" s="867"/>
      <c r="CK121" s="860"/>
      <c r="CL121" s="846"/>
      <c r="CM121" s="846"/>
      <c r="CN121" s="846"/>
      <c r="CO121" s="847"/>
      <c r="CP121" s="826" t="s">
        <v>384</v>
      </c>
      <c r="CQ121" s="827"/>
      <c r="CR121" s="827"/>
      <c r="CS121" s="827"/>
      <c r="CT121" s="827"/>
      <c r="CU121" s="827"/>
      <c r="CV121" s="827"/>
      <c r="CW121" s="827"/>
      <c r="CX121" s="827"/>
      <c r="CY121" s="827"/>
      <c r="CZ121" s="827"/>
      <c r="DA121" s="827"/>
      <c r="DB121" s="827"/>
      <c r="DC121" s="827"/>
      <c r="DD121" s="827"/>
      <c r="DE121" s="827"/>
      <c r="DF121" s="828"/>
      <c r="DG121" s="804" t="s">
        <v>111</v>
      </c>
      <c r="DH121" s="805"/>
      <c r="DI121" s="805"/>
      <c r="DJ121" s="805"/>
      <c r="DK121" s="805"/>
      <c r="DL121" s="805" t="s">
        <v>111</v>
      </c>
      <c r="DM121" s="805"/>
      <c r="DN121" s="805"/>
      <c r="DO121" s="805"/>
      <c r="DP121" s="805"/>
      <c r="DQ121" s="805" t="s">
        <v>111</v>
      </c>
      <c r="DR121" s="805"/>
      <c r="DS121" s="805"/>
      <c r="DT121" s="805"/>
      <c r="DU121" s="805"/>
      <c r="DV121" s="782" t="s">
        <v>111</v>
      </c>
      <c r="DW121" s="782"/>
      <c r="DX121" s="782"/>
      <c r="DY121" s="782"/>
      <c r="DZ121" s="783"/>
    </row>
    <row r="122" spans="1:130" s="199" customFormat="1" ht="26.25" customHeight="1">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440</v>
      </c>
      <c r="BA122" s="871"/>
      <c r="BB122" s="871"/>
      <c r="BC122" s="871"/>
      <c r="BD122" s="871"/>
      <c r="BE122" s="871"/>
      <c r="BF122" s="871"/>
      <c r="BG122" s="871"/>
      <c r="BH122" s="871"/>
      <c r="BI122" s="871"/>
      <c r="BJ122" s="871"/>
      <c r="BK122" s="871"/>
      <c r="BL122" s="871"/>
      <c r="BM122" s="871"/>
      <c r="BN122" s="871"/>
      <c r="BO122" s="871"/>
      <c r="BP122" s="872"/>
      <c r="BQ122" s="873">
        <v>4373610</v>
      </c>
      <c r="BR122" s="836"/>
      <c r="BS122" s="836"/>
      <c r="BT122" s="836"/>
      <c r="BU122" s="836"/>
      <c r="BV122" s="836">
        <v>4270065</v>
      </c>
      <c r="BW122" s="836"/>
      <c r="BX122" s="836"/>
      <c r="BY122" s="836"/>
      <c r="BZ122" s="836"/>
      <c r="CA122" s="836">
        <v>4142564</v>
      </c>
      <c r="CB122" s="836"/>
      <c r="CC122" s="836"/>
      <c r="CD122" s="836"/>
      <c r="CE122" s="836"/>
      <c r="CF122" s="837">
        <v>195.5</v>
      </c>
      <c r="CG122" s="838"/>
      <c r="CH122" s="838"/>
      <c r="CI122" s="838"/>
      <c r="CJ122" s="838"/>
      <c r="CK122" s="860"/>
      <c r="CL122" s="846"/>
      <c r="CM122" s="846"/>
      <c r="CN122" s="846"/>
      <c r="CO122" s="847"/>
      <c r="CP122" s="826"/>
      <c r="CQ122" s="827"/>
      <c r="CR122" s="827"/>
      <c r="CS122" s="827"/>
      <c r="CT122" s="827"/>
      <c r="CU122" s="827"/>
      <c r="CV122" s="827"/>
      <c r="CW122" s="827"/>
      <c r="CX122" s="827"/>
      <c r="CY122" s="827"/>
      <c r="CZ122" s="827"/>
      <c r="DA122" s="827"/>
      <c r="DB122" s="827"/>
      <c r="DC122" s="827"/>
      <c r="DD122" s="827"/>
      <c r="DE122" s="827"/>
      <c r="DF122" s="828"/>
      <c r="DG122" s="804"/>
      <c r="DH122" s="805"/>
      <c r="DI122" s="805"/>
      <c r="DJ122" s="805"/>
      <c r="DK122" s="805"/>
      <c r="DL122" s="805"/>
      <c r="DM122" s="805"/>
      <c r="DN122" s="805"/>
      <c r="DO122" s="805"/>
      <c r="DP122" s="805"/>
      <c r="DQ122" s="805"/>
      <c r="DR122" s="805"/>
      <c r="DS122" s="805"/>
      <c r="DT122" s="805"/>
      <c r="DU122" s="805"/>
      <c r="DV122" s="782"/>
      <c r="DW122" s="782"/>
      <c r="DX122" s="782"/>
      <c r="DY122" s="782"/>
      <c r="DZ122" s="783"/>
    </row>
    <row r="123" spans="1:130" s="199" customFormat="1" ht="26.25" customHeight="1">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441</v>
      </c>
      <c r="BP123" s="869"/>
      <c r="BQ123" s="823">
        <v>7440420</v>
      </c>
      <c r="BR123" s="824"/>
      <c r="BS123" s="824"/>
      <c r="BT123" s="824"/>
      <c r="BU123" s="824"/>
      <c r="BV123" s="824">
        <v>8073054</v>
      </c>
      <c r="BW123" s="824"/>
      <c r="BX123" s="824"/>
      <c r="BY123" s="824"/>
      <c r="BZ123" s="824"/>
      <c r="CA123" s="824">
        <v>7875322</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111</v>
      </c>
      <c r="BR124" s="822"/>
      <c r="BS124" s="822"/>
      <c r="BT124" s="822"/>
      <c r="BU124" s="822"/>
      <c r="BV124" s="822" t="s">
        <v>111</v>
      </c>
      <c r="BW124" s="822"/>
      <c r="BX124" s="822"/>
      <c r="BY124" s="822"/>
      <c r="BZ124" s="822"/>
      <c r="CA124" s="822" t="s">
        <v>111</v>
      </c>
      <c r="CB124" s="822"/>
      <c r="CC124" s="822"/>
      <c r="CD124" s="822"/>
      <c r="CE124" s="822"/>
      <c r="CF124" s="712"/>
      <c r="CG124" s="713"/>
      <c r="CH124" s="713"/>
      <c r="CI124" s="713"/>
      <c r="CJ124" s="853"/>
      <c r="CK124" s="861"/>
      <c r="CL124" s="861"/>
      <c r="CM124" s="861"/>
      <c r="CN124" s="861"/>
      <c r="CO124" s="862"/>
      <c r="CP124" s="826" t="s">
        <v>443</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444</v>
      </c>
      <c r="CL125" s="843"/>
      <c r="CM125" s="843"/>
      <c r="CN125" s="843"/>
      <c r="CO125" s="844"/>
      <c r="CP125" s="851" t="s">
        <v>445</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446</v>
      </c>
      <c r="CQ126" s="738"/>
      <c r="CR126" s="738"/>
      <c r="CS126" s="738"/>
      <c r="CT126" s="738"/>
      <c r="CU126" s="738"/>
      <c r="CV126" s="738"/>
      <c r="CW126" s="738"/>
      <c r="CX126" s="738"/>
      <c r="CY126" s="738"/>
      <c r="CZ126" s="738"/>
      <c r="DA126" s="738"/>
      <c r="DB126" s="738"/>
      <c r="DC126" s="738"/>
      <c r="DD126" s="738"/>
      <c r="DE126" s="738"/>
      <c r="DF126" s="739"/>
      <c r="DG126" s="804">
        <v>37714</v>
      </c>
      <c r="DH126" s="805"/>
      <c r="DI126" s="805"/>
      <c r="DJ126" s="805"/>
      <c r="DK126" s="805"/>
      <c r="DL126" s="805">
        <v>37723</v>
      </c>
      <c r="DM126" s="805"/>
      <c r="DN126" s="805"/>
      <c r="DO126" s="805"/>
      <c r="DP126" s="805"/>
      <c r="DQ126" s="805">
        <v>37731</v>
      </c>
      <c r="DR126" s="805"/>
      <c r="DS126" s="805"/>
      <c r="DT126" s="805"/>
      <c r="DU126" s="805"/>
      <c r="DV126" s="782">
        <v>1.8</v>
      </c>
      <c r="DW126" s="782"/>
      <c r="DX126" s="782"/>
      <c r="DY126" s="782"/>
      <c r="DZ126" s="783"/>
    </row>
    <row r="127" spans="1:130" s="199" customFormat="1" ht="26.25" customHeight="1">
      <c r="A127" s="810"/>
      <c r="B127" s="811"/>
      <c r="C127" s="829" t="s">
        <v>447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1857</v>
      </c>
      <c r="AB127" s="768"/>
      <c r="AC127" s="768"/>
      <c r="AD127" s="768"/>
      <c r="AE127" s="769"/>
      <c r="AF127" s="770">
        <v>2349</v>
      </c>
      <c r="AG127" s="768"/>
      <c r="AH127" s="768"/>
      <c r="AI127" s="768"/>
      <c r="AJ127" s="769"/>
      <c r="AK127" s="770">
        <v>7355</v>
      </c>
      <c r="AL127" s="768"/>
      <c r="AM127" s="768"/>
      <c r="AN127" s="768"/>
      <c r="AO127" s="769"/>
      <c r="AP127" s="815">
        <v>0.3</v>
      </c>
      <c r="AQ127" s="816"/>
      <c r="AR127" s="816"/>
      <c r="AS127" s="816"/>
      <c r="AT127" s="817"/>
      <c r="AU127" s="235"/>
      <c r="AV127" s="235"/>
      <c r="AW127" s="235"/>
      <c r="AX127" s="832" t="s">
        <v>448</v>
      </c>
      <c r="AY127" s="800"/>
      <c r="AZ127" s="800"/>
      <c r="BA127" s="800"/>
      <c r="BB127" s="800"/>
      <c r="BC127" s="800"/>
      <c r="BD127" s="800"/>
      <c r="BE127" s="801"/>
      <c r="BF127" s="799" t="s">
        <v>449</v>
      </c>
      <c r="BG127" s="800"/>
      <c r="BH127" s="800"/>
      <c r="BI127" s="800"/>
      <c r="BJ127" s="800"/>
      <c r="BK127" s="800"/>
      <c r="BL127" s="801"/>
      <c r="BM127" s="799" t="s">
        <v>450</v>
      </c>
      <c r="BN127" s="800"/>
      <c r="BO127" s="800"/>
      <c r="BP127" s="800"/>
      <c r="BQ127" s="800"/>
      <c r="BR127" s="800"/>
      <c r="BS127" s="801"/>
      <c r="BT127" s="799" t="s">
        <v>451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452</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453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454</v>
      </c>
      <c r="X128" s="786"/>
      <c r="Y128" s="786"/>
      <c r="Z128" s="787"/>
      <c r="AA128" s="788">
        <v>24415</v>
      </c>
      <c r="AB128" s="789"/>
      <c r="AC128" s="789"/>
      <c r="AD128" s="789"/>
      <c r="AE128" s="790"/>
      <c r="AF128" s="791">
        <v>29404</v>
      </c>
      <c r="AG128" s="789"/>
      <c r="AH128" s="789"/>
      <c r="AI128" s="789"/>
      <c r="AJ128" s="790"/>
      <c r="AK128" s="791">
        <v>20414</v>
      </c>
      <c r="AL128" s="789"/>
      <c r="AM128" s="789"/>
      <c r="AN128" s="789"/>
      <c r="AO128" s="790"/>
      <c r="AP128" s="792"/>
      <c r="AQ128" s="793"/>
      <c r="AR128" s="793"/>
      <c r="AS128" s="793"/>
      <c r="AT128" s="794"/>
      <c r="AU128" s="235"/>
      <c r="AV128" s="235"/>
      <c r="AW128" s="235"/>
      <c r="AX128" s="795" t="s">
        <v>455</v>
      </c>
      <c r="AY128" s="796"/>
      <c r="AZ128" s="796"/>
      <c r="BA128" s="796"/>
      <c r="BB128" s="796"/>
      <c r="BC128" s="796"/>
      <c r="BD128" s="796"/>
      <c r="BE128" s="797"/>
      <c r="BF128" s="774" t="s">
        <v>111</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456</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457</v>
      </c>
      <c r="X129" s="765"/>
      <c r="Y129" s="765"/>
      <c r="Z129" s="766"/>
      <c r="AA129" s="767">
        <v>2557222</v>
      </c>
      <c r="AB129" s="768"/>
      <c r="AC129" s="768"/>
      <c r="AD129" s="768"/>
      <c r="AE129" s="769"/>
      <c r="AF129" s="770">
        <v>2607893</v>
      </c>
      <c r="AG129" s="768"/>
      <c r="AH129" s="768"/>
      <c r="AI129" s="768"/>
      <c r="AJ129" s="769"/>
      <c r="AK129" s="770">
        <v>2520436</v>
      </c>
      <c r="AL129" s="768"/>
      <c r="AM129" s="768"/>
      <c r="AN129" s="768"/>
      <c r="AO129" s="769"/>
      <c r="AP129" s="771"/>
      <c r="AQ129" s="772"/>
      <c r="AR129" s="772"/>
      <c r="AS129" s="772"/>
      <c r="AT129" s="773"/>
      <c r="AU129" s="237"/>
      <c r="AV129" s="237"/>
      <c r="AW129" s="237"/>
      <c r="AX129" s="737" t="s">
        <v>458</v>
      </c>
      <c r="AY129" s="738"/>
      <c r="AZ129" s="738"/>
      <c r="BA129" s="738"/>
      <c r="BB129" s="738"/>
      <c r="BC129" s="738"/>
      <c r="BD129" s="738"/>
      <c r="BE129" s="739"/>
      <c r="BF129" s="757" t="s">
        <v>111</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459</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460</v>
      </c>
      <c r="X130" s="765"/>
      <c r="Y130" s="765"/>
      <c r="Z130" s="766"/>
      <c r="AA130" s="767">
        <v>447295</v>
      </c>
      <c r="AB130" s="768"/>
      <c r="AC130" s="768"/>
      <c r="AD130" s="768"/>
      <c r="AE130" s="769"/>
      <c r="AF130" s="770">
        <v>432999</v>
      </c>
      <c r="AG130" s="768"/>
      <c r="AH130" s="768"/>
      <c r="AI130" s="768"/>
      <c r="AJ130" s="769"/>
      <c r="AK130" s="770">
        <v>401713</v>
      </c>
      <c r="AL130" s="768"/>
      <c r="AM130" s="768"/>
      <c r="AN130" s="768"/>
      <c r="AO130" s="769"/>
      <c r="AP130" s="771"/>
      <c r="AQ130" s="772"/>
      <c r="AR130" s="772"/>
      <c r="AS130" s="772"/>
      <c r="AT130" s="773"/>
      <c r="AU130" s="237"/>
      <c r="AV130" s="237"/>
      <c r="AW130" s="237"/>
      <c r="AX130" s="737" t="s">
        <v>461</v>
      </c>
      <c r="AY130" s="738"/>
      <c r="AZ130" s="738"/>
      <c r="BA130" s="738"/>
      <c r="BB130" s="738"/>
      <c r="BC130" s="738"/>
      <c r="BD130" s="738"/>
      <c r="BE130" s="739"/>
      <c r="BF130" s="740">
        <v>4.2</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462</v>
      </c>
      <c r="X131" s="748"/>
      <c r="Y131" s="748"/>
      <c r="Z131" s="749"/>
      <c r="AA131" s="750">
        <v>2109927</v>
      </c>
      <c r="AB131" s="751"/>
      <c r="AC131" s="751"/>
      <c r="AD131" s="751"/>
      <c r="AE131" s="752"/>
      <c r="AF131" s="753">
        <v>2174894</v>
      </c>
      <c r="AG131" s="751"/>
      <c r="AH131" s="751"/>
      <c r="AI131" s="751"/>
      <c r="AJ131" s="752"/>
      <c r="AK131" s="753">
        <v>2118723</v>
      </c>
      <c r="AL131" s="751"/>
      <c r="AM131" s="751"/>
      <c r="AN131" s="751"/>
      <c r="AO131" s="752"/>
      <c r="AP131" s="754"/>
      <c r="AQ131" s="755"/>
      <c r="AR131" s="755"/>
      <c r="AS131" s="755"/>
      <c r="AT131" s="756"/>
      <c r="AU131" s="237"/>
      <c r="AV131" s="237"/>
      <c r="AW131" s="237"/>
      <c r="AX131" s="715" t="s">
        <v>463</v>
      </c>
      <c r="AY131" s="716"/>
      <c r="AZ131" s="716"/>
      <c r="BA131" s="716"/>
      <c r="BB131" s="716"/>
      <c r="BC131" s="716"/>
      <c r="BD131" s="716"/>
      <c r="BE131" s="717"/>
      <c r="BF131" s="718" t="s">
        <v>111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464</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465</v>
      </c>
      <c r="W132" s="728"/>
      <c r="X132" s="728"/>
      <c r="Y132" s="728"/>
      <c r="Z132" s="729"/>
      <c r="AA132" s="730">
        <v>1.913431128</v>
      </c>
      <c r="AB132" s="731"/>
      <c r="AC132" s="731"/>
      <c r="AD132" s="731"/>
      <c r="AE132" s="732"/>
      <c r="AF132" s="733">
        <v>4.0621290050000001</v>
      </c>
      <c r="AG132" s="731"/>
      <c r="AH132" s="731"/>
      <c r="AI132" s="731"/>
      <c r="AJ132" s="732"/>
      <c r="AK132" s="733">
        <v>6.9182710529999998</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466</v>
      </c>
      <c r="W133" s="707"/>
      <c r="X133" s="707"/>
      <c r="Y133" s="707"/>
      <c r="Z133" s="708"/>
      <c r="AA133" s="709">
        <v>3.8</v>
      </c>
      <c r="AB133" s="710"/>
      <c r="AC133" s="710"/>
      <c r="AD133" s="710"/>
      <c r="AE133" s="711"/>
      <c r="AF133" s="709">
        <v>2.7</v>
      </c>
      <c r="AG133" s="710"/>
      <c r="AH133" s="710"/>
      <c r="AI133" s="710"/>
      <c r="AJ133" s="711"/>
      <c r="AK133" s="709">
        <v>4.2</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26" t="s">
        <v>469</v>
      </c>
      <c r="L7" s="256"/>
      <c r="M7" s="257" t="s">
        <v>470</v>
      </c>
      <c r="N7" s="258"/>
    </row>
    <row r="8" spans="1:16">
      <c r="A8" s="250"/>
      <c r="B8" s="246"/>
      <c r="C8" s="246"/>
      <c r="D8" s="246"/>
      <c r="E8" s="246"/>
      <c r="F8" s="246"/>
      <c r="G8" s="259"/>
      <c r="H8" s="260"/>
      <c r="I8" s="260"/>
      <c r="J8" s="261"/>
      <c r="K8" s="1127"/>
      <c r="L8" s="262" t="s">
        <v>471</v>
      </c>
      <c r="M8" s="263" t="s">
        <v>472</v>
      </c>
      <c r="N8" s="264" t="s">
        <v>473</v>
      </c>
    </row>
    <row r="9" spans="1:16">
      <c r="A9" s="250"/>
      <c r="B9" s="246"/>
      <c r="C9" s="246"/>
      <c r="D9" s="246"/>
      <c r="E9" s="246"/>
      <c r="F9" s="246"/>
      <c r="G9" s="1140" t="s">
        <v>474</v>
      </c>
      <c r="H9" s="1141"/>
      <c r="I9" s="1141"/>
      <c r="J9" s="1142"/>
      <c r="K9" s="265">
        <v>837940</v>
      </c>
      <c r="L9" s="266">
        <v>96448</v>
      </c>
      <c r="M9" s="267">
        <v>115876</v>
      </c>
      <c r="N9" s="268">
        <v>-16.8</v>
      </c>
    </row>
    <row r="10" spans="1:16">
      <c r="A10" s="250"/>
      <c r="B10" s="246"/>
      <c r="C10" s="246"/>
      <c r="D10" s="246"/>
      <c r="E10" s="246"/>
      <c r="F10" s="246"/>
      <c r="G10" s="1140" t="s">
        <v>475</v>
      </c>
      <c r="H10" s="1141"/>
      <c r="I10" s="1141"/>
      <c r="J10" s="1142"/>
      <c r="K10" s="269">
        <v>37105</v>
      </c>
      <c r="L10" s="270">
        <v>4271</v>
      </c>
      <c r="M10" s="271">
        <v>10922</v>
      </c>
      <c r="N10" s="272">
        <v>-60.9</v>
      </c>
    </row>
    <row r="11" spans="1:16" ht="13.5" customHeight="1">
      <c r="A11" s="250"/>
      <c r="B11" s="246"/>
      <c r="C11" s="246"/>
      <c r="D11" s="246"/>
      <c r="E11" s="246"/>
      <c r="F11" s="246"/>
      <c r="G11" s="1140" t="s">
        <v>476</v>
      </c>
      <c r="H11" s="1141"/>
      <c r="I11" s="1141"/>
      <c r="J11" s="1142"/>
      <c r="K11" s="269">
        <v>154126</v>
      </c>
      <c r="L11" s="270">
        <v>17740</v>
      </c>
      <c r="M11" s="271">
        <v>18462</v>
      </c>
      <c r="N11" s="272">
        <v>-3.9</v>
      </c>
    </row>
    <row r="12" spans="1:16" ht="13.5" customHeight="1">
      <c r="A12" s="250"/>
      <c r="B12" s="246"/>
      <c r="C12" s="246"/>
      <c r="D12" s="246"/>
      <c r="E12" s="246"/>
      <c r="F12" s="246"/>
      <c r="G12" s="1140" t="s">
        <v>477</v>
      </c>
      <c r="H12" s="1141"/>
      <c r="I12" s="1141"/>
      <c r="J12" s="1142"/>
      <c r="K12" s="269">
        <v>23919</v>
      </c>
      <c r="L12" s="270">
        <v>2753</v>
      </c>
      <c r="M12" s="271">
        <v>746</v>
      </c>
      <c r="N12" s="272">
        <v>269</v>
      </c>
    </row>
    <row r="13" spans="1:16" ht="13.5" customHeight="1">
      <c r="A13" s="250"/>
      <c r="B13" s="246"/>
      <c r="C13" s="246"/>
      <c r="D13" s="246"/>
      <c r="E13" s="246"/>
      <c r="F13" s="246"/>
      <c r="G13" s="1140" t="s">
        <v>478</v>
      </c>
      <c r="H13" s="1141"/>
      <c r="I13" s="1141"/>
      <c r="J13" s="1142"/>
      <c r="K13" s="269" t="s">
        <v>479</v>
      </c>
      <c r="L13" s="270" t="s">
        <v>479</v>
      </c>
      <c r="M13" s="271" t="s">
        <v>479</v>
      </c>
      <c r="N13" s="272" t="s">
        <v>479</v>
      </c>
    </row>
    <row r="14" spans="1:16" ht="13.5" customHeight="1">
      <c r="A14" s="250"/>
      <c r="B14" s="246"/>
      <c r="C14" s="246"/>
      <c r="D14" s="246"/>
      <c r="E14" s="246"/>
      <c r="F14" s="246"/>
      <c r="G14" s="1140" t="s">
        <v>480</v>
      </c>
      <c r="H14" s="1141"/>
      <c r="I14" s="1141"/>
      <c r="J14" s="1142"/>
      <c r="K14" s="269">
        <v>43741</v>
      </c>
      <c r="L14" s="270">
        <v>5035</v>
      </c>
      <c r="M14" s="271">
        <v>5201</v>
      </c>
      <c r="N14" s="272">
        <v>-3.2</v>
      </c>
    </row>
    <row r="15" spans="1:16" ht="13.5" customHeight="1">
      <c r="A15" s="250"/>
      <c r="B15" s="246"/>
      <c r="C15" s="246"/>
      <c r="D15" s="246"/>
      <c r="E15" s="246"/>
      <c r="F15" s="246"/>
      <c r="G15" s="1140" t="s">
        <v>481</v>
      </c>
      <c r="H15" s="1141"/>
      <c r="I15" s="1141"/>
      <c r="J15" s="1142"/>
      <c r="K15" s="269">
        <v>46514</v>
      </c>
      <c r="L15" s="270">
        <v>5354</v>
      </c>
      <c r="M15" s="271">
        <v>2624</v>
      </c>
      <c r="N15" s="272">
        <v>104</v>
      </c>
    </row>
    <row r="16" spans="1:16">
      <c r="A16" s="250"/>
      <c r="B16" s="246"/>
      <c r="C16" s="246"/>
      <c r="D16" s="246"/>
      <c r="E16" s="246"/>
      <c r="F16" s="246"/>
      <c r="G16" s="1143" t="s">
        <v>482</v>
      </c>
      <c r="H16" s="1144"/>
      <c r="I16" s="1144"/>
      <c r="J16" s="1145"/>
      <c r="K16" s="270">
        <v>-91845</v>
      </c>
      <c r="L16" s="270">
        <v>-10571</v>
      </c>
      <c r="M16" s="271">
        <v>-12273</v>
      </c>
      <c r="N16" s="272">
        <v>-13.9</v>
      </c>
    </row>
    <row r="17" spans="1:16">
      <c r="A17" s="250"/>
      <c r="B17" s="246"/>
      <c r="C17" s="246"/>
      <c r="D17" s="246"/>
      <c r="E17" s="246"/>
      <c r="F17" s="246"/>
      <c r="G17" s="1143" t="s">
        <v>170</v>
      </c>
      <c r="H17" s="1144"/>
      <c r="I17" s="1144"/>
      <c r="J17" s="1145"/>
      <c r="K17" s="270">
        <v>1051500</v>
      </c>
      <c r="L17" s="270">
        <v>121029</v>
      </c>
      <c r="M17" s="271">
        <v>141557</v>
      </c>
      <c r="N17" s="272">
        <v>-14.5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37" t="s">
        <v>487</v>
      </c>
      <c r="H21" s="1138"/>
      <c r="I21" s="1138"/>
      <c r="J21" s="1139"/>
      <c r="K21" s="282">
        <v>10.24</v>
      </c>
      <c r="L21" s="283">
        <v>13.44</v>
      </c>
      <c r="M21" s="284">
        <v>-3.2</v>
      </c>
      <c r="N21" s="251"/>
      <c r="O21" s="285"/>
      <c r="P21" s="281"/>
    </row>
    <row r="22" spans="1:16" s="286" customFormat="1">
      <c r="A22" s="281"/>
      <c r="B22" s="251"/>
      <c r="C22" s="251"/>
      <c r="D22" s="251"/>
      <c r="E22" s="251"/>
      <c r="F22" s="251"/>
      <c r="G22" s="1137" t="s">
        <v>488</v>
      </c>
      <c r="H22" s="1138"/>
      <c r="I22" s="1138"/>
      <c r="J22" s="1139"/>
      <c r="K22" s="287">
        <v>93.1</v>
      </c>
      <c r="L22" s="288">
        <v>94.9</v>
      </c>
      <c r="M22" s="289">
        <v>-1.8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26" t="s">
        <v>469</v>
      </c>
      <c r="L30" s="256"/>
      <c r="M30" s="257" t="s">
        <v>470</v>
      </c>
      <c r="N30" s="258"/>
    </row>
    <row r="31" spans="1:16">
      <c r="A31" s="250"/>
      <c r="B31" s="246"/>
      <c r="C31" s="246"/>
      <c r="D31" s="246"/>
      <c r="E31" s="246"/>
      <c r="F31" s="246"/>
      <c r="G31" s="259"/>
      <c r="H31" s="260"/>
      <c r="I31" s="260"/>
      <c r="J31" s="261"/>
      <c r="K31" s="1127"/>
      <c r="L31" s="262" t="s">
        <v>471</v>
      </c>
      <c r="M31" s="263" t="s">
        <v>472</v>
      </c>
      <c r="N31" s="264" t="s">
        <v>473</v>
      </c>
    </row>
    <row r="32" spans="1:16" ht="27" customHeight="1">
      <c r="A32" s="250"/>
      <c r="B32" s="246"/>
      <c r="C32" s="246"/>
      <c r="D32" s="246"/>
      <c r="E32" s="246"/>
      <c r="F32" s="246"/>
      <c r="G32" s="1128" t="s">
        <v>492</v>
      </c>
      <c r="H32" s="1129"/>
      <c r="I32" s="1129"/>
      <c r="J32" s="1130"/>
      <c r="K32" s="296">
        <v>407730</v>
      </c>
      <c r="L32" s="296">
        <v>46930</v>
      </c>
      <c r="M32" s="297">
        <v>70006</v>
      </c>
      <c r="N32" s="298">
        <v>-33</v>
      </c>
    </row>
    <row r="33" spans="1:16" ht="13.5" customHeight="1">
      <c r="A33" s="250"/>
      <c r="B33" s="246"/>
      <c r="C33" s="246"/>
      <c r="D33" s="246"/>
      <c r="E33" s="246"/>
      <c r="F33" s="246"/>
      <c r="G33" s="1128" t="s">
        <v>493</v>
      </c>
      <c r="H33" s="1129"/>
      <c r="I33" s="1129"/>
      <c r="J33" s="1130"/>
      <c r="K33" s="296" t="s">
        <v>479</v>
      </c>
      <c r="L33" s="296" t="s">
        <v>479</v>
      </c>
      <c r="M33" s="297" t="s">
        <v>479</v>
      </c>
      <c r="N33" s="298" t="s">
        <v>479</v>
      </c>
    </row>
    <row r="34" spans="1:16" ht="27" customHeight="1">
      <c r="A34" s="250"/>
      <c r="B34" s="246"/>
      <c r="C34" s="246"/>
      <c r="D34" s="246"/>
      <c r="E34" s="246"/>
      <c r="F34" s="246"/>
      <c r="G34" s="1128" t="s">
        <v>494</v>
      </c>
      <c r="H34" s="1129"/>
      <c r="I34" s="1129"/>
      <c r="J34" s="1130"/>
      <c r="K34" s="296" t="s">
        <v>479</v>
      </c>
      <c r="L34" s="296" t="s">
        <v>479</v>
      </c>
      <c r="M34" s="297">
        <v>1</v>
      </c>
      <c r="N34" s="298" t="s">
        <v>479</v>
      </c>
    </row>
    <row r="35" spans="1:16" ht="27" customHeight="1">
      <c r="A35" s="250"/>
      <c r="B35" s="246"/>
      <c r="C35" s="246"/>
      <c r="D35" s="246"/>
      <c r="E35" s="246"/>
      <c r="F35" s="246"/>
      <c r="G35" s="1128" t="s">
        <v>495</v>
      </c>
      <c r="H35" s="1129"/>
      <c r="I35" s="1129"/>
      <c r="J35" s="1130"/>
      <c r="K35" s="296">
        <v>101521</v>
      </c>
      <c r="L35" s="296">
        <v>11685</v>
      </c>
      <c r="M35" s="297">
        <v>19095</v>
      </c>
      <c r="N35" s="298">
        <v>-38.799999999999997</v>
      </c>
    </row>
    <row r="36" spans="1:16" ht="27" customHeight="1">
      <c r="A36" s="250"/>
      <c r="B36" s="246"/>
      <c r="C36" s="246"/>
      <c r="D36" s="246"/>
      <c r="E36" s="246"/>
      <c r="F36" s="246"/>
      <c r="G36" s="1128" t="s">
        <v>496</v>
      </c>
      <c r="H36" s="1129"/>
      <c r="I36" s="1129"/>
      <c r="J36" s="1130"/>
      <c r="K36" s="296">
        <v>52100</v>
      </c>
      <c r="L36" s="296">
        <v>5997</v>
      </c>
      <c r="M36" s="297">
        <v>5066</v>
      </c>
      <c r="N36" s="298">
        <v>18.399999999999999</v>
      </c>
    </row>
    <row r="37" spans="1:16" ht="13.5" customHeight="1">
      <c r="A37" s="250"/>
      <c r="B37" s="246"/>
      <c r="C37" s="246"/>
      <c r="D37" s="246"/>
      <c r="E37" s="246"/>
      <c r="F37" s="246"/>
      <c r="G37" s="1128" t="s">
        <v>497</v>
      </c>
      <c r="H37" s="1129"/>
      <c r="I37" s="1129"/>
      <c r="J37" s="1130"/>
      <c r="K37" s="296">
        <v>7355</v>
      </c>
      <c r="L37" s="296">
        <v>847</v>
      </c>
      <c r="M37" s="297">
        <v>1361</v>
      </c>
      <c r="N37" s="298">
        <v>-37.799999999999997</v>
      </c>
    </row>
    <row r="38" spans="1:16" ht="27" customHeight="1">
      <c r="A38" s="250"/>
      <c r="B38" s="246"/>
      <c r="C38" s="246"/>
      <c r="D38" s="246"/>
      <c r="E38" s="246"/>
      <c r="F38" s="246"/>
      <c r="G38" s="1131" t="s">
        <v>498</v>
      </c>
      <c r="H38" s="1132"/>
      <c r="I38" s="1132"/>
      <c r="J38" s="1133"/>
      <c r="K38" s="299" t="s">
        <v>479</v>
      </c>
      <c r="L38" s="299" t="s">
        <v>479</v>
      </c>
      <c r="M38" s="300">
        <v>15</v>
      </c>
      <c r="N38" s="301" t="s">
        <v>479</v>
      </c>
      <c r="O38" s="295"/>
    </row>
    <row r="39" spans="1:16">
      <c r="A39" s="250"/>
      <c r="B39" s="246"/>
      <c r="C39" s="246"/>
      <c r="D39" s="246"/>
      <c r="E39" s="246"/>
      <c r="F39" s="246"/>
      <c r="G39" s="1131" t="s">
        <v>499</v>
      </c>
      <c r="H39" s="1132"/>
      <c r="I39" s="1132"/>
      <c r="J39" s="1133"/>
      <c r="K39" s="302">
        <v>-20414</v>
      </c>
      <c r="L39" s="302">
        <v>-2350</v>
      </c>
      <c r="M39" s="303">
        <v>-2978</v>
      </c>
      <c r="N39" s="304">
        <v>-21.1</v>
      </c>
      <c r="O39" s="295"/>
    </row>
    <row r="40" spans="1:16" ht="27" customHeight="1">
      <c r="A40" s="250"/>
      <c r="B40" s="246"/>
      <c r="C40" s="246"/>
      <c r="D40" s="246"/>
      <c r="E40" s="246"/>
      <c r="F40" s="246"/>
      <c r="G40" s="1128" t="s">
        <v>500</v>
      </c>
      <c r="H40" s="1129"/>
      <c r="I40" s="1129"/>
      <c r="J40" s="1130"/>
      <c r="K40" s="302">
        <v>-401713</v>
      </c>
      <c r="L40" s="302">
        <v>-46238</v>
      </c>
      <c r="M40" s="303">
        <v>-63538</v>
      </c>
      <c r="N40" s="304">
        <v>-27.2</v>
      </c>
      <c r="O40" s="295"/>
    </row>
    <row r="41" spans="1:16">
      <c r="A41" s="250"/>
      <c r="B41" s="246"/>
      <c r="C41" s="246"/>
      <c r="D41" s="246"/>
      <c r="E41" s="246"/>
      <c r="F41" s="246"/>
      <c r="G41" s="1134" t="s">
        <v>281</v>
      </c>
      <c r="H41" s="1135"/>
      <c r="I41" s="1135"/>
      <c r="J41" s="1136"/>
      <c r="K41" s="296">
        <v>146579</v>
      </c>
      <c r="L41" s="302">
        <v>16871</v>
      </c>
      <c r="M41" s="303">
        <v>29028</v>
      </c>
      <c r="N41" s="304">
        <v>-41.9</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21" t="s">
        <v>469</v>
      </c>
      <c r="J49" s="1123" t="s">
        <v>504</v>
      </c>
      <c r="K49" s="1124"/>
      <c r="L49" s="1124"/>
      <c r="M49" s="1124"/>
      <c r="N49" s="1125"/>
    </row>
    <row r="50" spans="1:14">
      <c r="A50" s="250"/>
      <c r="B50" s="246"/>
      <c r="C50" s="246"/>
      <c r="D50" s="246"/>
      <c r="E50" s="246"/>
      <c r="F50" s="246"/>
      <c r="G50" s="314"/>
      <c r="H50" s="315"/>
      <c r="I50" s="1122"/>
      <c r="J50" s="316" t="s">
        <v>505</v>
      </c>
      <c r="K50" s="317" t="s">
        <v>506</v>
      </c>
      <c r="L50" s="318" t="s">
        <v>507</v>
      </c>
      <c r="M50" s="319" t="s">
        <v>508</v>
      </c>
      <c r="N50" s="320" t="s">
        <v>509</v>
      </c>
    </row>
    <row r="51" spans="1:14">
      <c r="A51" s="250"/>
      <c r="B51" s="246"/>
      <c r="C51" s="246"/>
      <c r="D51" s="246"/>
      <c r="E51" s="246"/>
      <c r="F51" s="246"/>
      <c r="G51" s="312" t="s">
        <v>510</v>
      </c>
      <c r="H51" s="313"/>
      <c r="I51" s="321">
        <v>747776</v>
      </c>
      <c r="J51" s="322">
        <v>84380</v>
      </c>
      <c r="K51" s="323">
        <v>136.19999999999999</v>
      </c>
      <c r="L51" s="324">
        <v>94828</v>
      </c>
      <c r="M51" s="325">
        <v>3.1</v>
      </c>
      <c r="N51" s="326">
        <v>133.1</v>
      </c>
    </row>
    <row r="52" spans="1:14">
      <c r="A52" s="250"/>
      <c r="B52" s="246"/>
      <c r="C52" s="246"/>
      <c r="D52" s="246"/>
      <c r="E52" s="246"/>
      <c r="F52" s="246"/>
      <c r="G52" s="327"/>
      <c r="H52" s="328" t="s">
        <v>511</v>
      </c>
      <c r="I52" s="329">
        <v>317528</v>
      </c>
      <c r="J52" s="330">
        <v>35830</v>
      </c>
      <c r="K52" s="331">
        <v>13.7</v>
      </c>
      <c r="L52" s="332">
        <v>55133</v>
      </c>
      <c r="M52" s="333">
        <v>4.9000000000000004</v>
      </c>
      <c r="N52" s="334">
        <v>8.8000000000000007</v>
      </c>
    </row>
    <row r="53" spans="1:14">
      <c r="A53" s="250"/>
      <c r="B53" s="246"/>
      <c r="C53" s="246"/>
      <c r="D53" s="246"/>
      <c r="E53" s="246"/>
      <c r="F53" s="246"/>
      <c r="G53" s="312" t="s">
        <v>512</v>
      </c>
      <c r="H53" s="313"/>
      <c r="I53" s="321">
        <v>1813282</v>
      </c>
      <c r="J53" s="322">
        <v>205868</v>
      </c>
      <c r="K53" s="323">
        <v>144</v>
      </c>
      <c r="L53" s="324">
        <v>119674</v>
      </c>
      <c r="M53" s="325">
        <v>26.2</v>
      </c>
      <c r="N53" s="326">
        <v>117.8</v>
      </c>
    </row>
    <row r="54" spans="1:14">
      <c r="A54" s="250"/>
      <c r="B54" s="246"/>
      <c r="C54" s="246"/>
      <c r="D54" s="246"/>
      <c r="E54" s="246"/>
      <c r="F54" s="246"/>
      <c r="G54" s="327"/>
      <c r="H54" s="328" t="s">
        <v>511</v>
      </c>
      <c r="I54" s="329">
        <v>180223</v>
      </c>
      <c r="J54" s="330">
        <v>20461</v>
      </c>
      <c r="K54" s="331">
        <v>-42.9</v>
      </c>
      <c r="L54" s="332">
        <v>57803</v>
      </c>
      <c r="M54" s="333">
        <v>4.8</v>
      </c>
      <c r="N54" s="334">
        <v>-47.7</v>
      </c>
    </row>
    <row r="55" spans="1:14">
      <c r="A55" s="250"/>
      <c r="B55" s="246"/>
      <c r="C55" s="246"/>
      <c r="D55" s="246"/>
      <c r="E55" s="246"/>
      <c r="F55" s="246"/>
      <c r="G55" s="312" t="s">
        <v>513</v>
      </c>
      <c r="H55" s="313"/>
      <c r="I55" s="321">
        <v>862132</v>
      </c>
      <c r="J55" s="322">
        <v>98271</v>
      </c>
      <c r="K55" s="323">
        <v>-52.3</v>
      </c>
      <c r="L55" s="324">
        <v>119685</v>
      </c>
      <c r="M55" s="325">
        <v>0</v>
      </c>
      <c r="N55" s="326">
        <v>-52.3</v>
      </c>
    </row>
    <row r="56" spans="1:14">
      <c r="A56" s="250"/>
      <c r="B56" s="246"/>
      <c r="C56" s="246"/>
      <c r="D56" s="246"/>
      <c r="E56" s="246"/>
      <c r="F56" s="246"/>
      <c r="G56" s="327"/>
      <c r="H56" s="328" t="s">
        <v>511</v>
      </c>
      <c r="I56" s="329">
        <v>154669</v>
      </c>
      <c r="J56" s="330">
        <v>17630</v>
      </c>
      <c r="K56" s="331">
        <v>-13.8</v>
      </c>
      <c r="L56" s="332">
        <v>68464</v>
      </c>
      <c r="M56" s="333">
        <v>18.399999999999999</v>
      </c>
      <c r="N56" s="334">
        <v>-32.200000000000003</v>
      </c>
    </row>
    <row r="57" spans="1:14">
      <c r="A57" s="250"/>
      <c r="B57" s="246"/>
      <c r="C57" s="246"/>
      <c r="D57" s="246"/>
      <c r="E57" s="246"/>
      <c r="F57" s="246"/>
      <c r="G57" s="312" t="s">
        <v>514</v>
      </c>
      <c r="H57" s="313"/>
      <c r="I57" s="321">
        <v>177415</v>
      </c>
      <c r="J57" s="322">
        <v>20308</v>
      </c>
      <c r="K57" s="323">
        <v>-79.3</v>
      </c>
      <c r="L57" s="324">
        <v>109920</v>
      </c>
      <c r="M57" s="325">
        <v>-8.1999999999999993</v>
      </c>
      <c r="N57" s="326">
        <v>-71.099999999999994</v>
      </c>
    </row>
    <row r="58" spans="1:14">
      <c r="A58" s="250"/>
      <c r="B58" s="246"/>
      <c r="C58" s="246"/>
      <c r="D58" s="246"/>
      <c r="E58" s="246"/>
      <c r="F58" s="246"/>
      <c r="G58" s="327"/>
      <c r="H58" s="328" t="s">
        <v>511</v>
      </c>
      <c r="I58" s="329">
        <v>139263</v>
      </c>
      <c r="J58" s="330">
        <v>15941</v>
      </c>
      <c r="K58" s="331">
        <v>-9.6</v>
      </c>
      <c r="L58" s="332">
        <v>62739</v>
      </c>
      <c r="M58" s="333">
        <v>-8.4</v>
      </c>
      <c r="N58" s="334">
        <v>-1.2</v>
      </c>
    </row>
    <row r="59" spans="1:14">
      <c r="A59" s="250"/>
      <c r="B59" s="246"/>
      <c r="C59" s="246"/>
      <c r="D59" s="246"/>
      <c r="E59" s="246"/>
      <c r="F59" s="246"/>
      <c r="G59" s="312" t="s">
        <v>515</v>
      </c>
      <c r="H59" s="313"/>
      <c r="I59" s="321">
        <v>530826</v>
      </c>
      <c r="J59" s="322">
        <v>61099</v>
      </c>
      <c r="K59" s="323">
        <v>200.9</v>
      </c>
      <c r="L59" s="324">
        <v>119882</v>
      </c>
      <c r="M59" s="325">
        <v>9.1</v>
      </c>
      <c r="N59" s="326">
        <v>191.8</v>
      </c>
    </row>
    <row r="60" spans="1:14">
      <c r="A60" s="250"/>
      <c r="B60" s="246"/>
      <c r="C60" s="246"/>
      <c r="D60" s="246"/>
      <c r="E60" s="246"/>
      <c r="F60" s="246"/>
      <c r="G60" s="327"/>
      <c r="H60" s="328" t="s">
        <v>511</v>
      </c>
      <c r="I60" s="335">
        <v>224190</v>
      </c>
      <c r="J60" s="330">
        <v>25805</v>
      </c>
      <c r="K60" s="331">
        <v>61.9</v>
      </c>
      <c r="L60" s="332">
        <v>66481</v>
      </c>
      <c r="M60" s="333">
        <v>6</v>
      </c>
      <c r="N60" s="334">
        <v>55.9</v>
      </c>
    </row>
    <row r="61" spans="1:14">
      <c r="A61" s="250"/>
      <c r="B61" s="246"/>
      <c r="C61" s="246"/>
      <c r="D61" s="246"/>
      <c r="E61" s="246"/>
      <c r="F61" s="246"/>
      <c r="G61" s="312" t="s">
        <v>516</v>
      </c>
      <c r="H61" s="336"/>
      <c r="I61" s="337">
        <v>826286</v>
      </c>
      <c r="J61" s="338">
        <v>93985</v>
      </c>
      <c r="K61" s="339">
        <v>69.900000000000006</v>
      </c>
      <c r="L61" s="340">
        <v>112798</v>
      </c>
      <c r="M61" s="341">
        <v>6</v>
      </c>
      <c r="N61" s="326">
        <v>63.9</v>
      </c>
    </row>
    <row r="62" spans="1:14">
      <c r="A62" s="250"/>
      <c r="B62" s="246"/>
      <c r="C62" s="246"/>
      <c r="D62" s="246"/>
      <c r="E62" s="246"/>
      <c r="F62" s="246"/>
      <c r="G62" s="327"/>
      <c r="H62" s="328" t="s">
        <v>511</v>
      </c>
      <c r="I62" s="329">
        <v>203175</v>
      </c>
      <c r="J62" s="330">
        <v>23133</v>
      </c>
      <c r="K62" s="331">
        <v>1.9</v>
      </c>
      <c r="L62" s="332">
        <v>62124</v>
      </c>
      <c r="M62" s="333">
        <v>5.0999999999999996</v>
      </c>
      <c r="N62" s="334">
        <v>-3.2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6" t="s">
        <v>3</v>
      </c>
      <c r="D47" s="1146"/>
      <c r="E47" s="1147"/>
      <c r="F47" s="11">
        <v>18.41</v>
      </c>
      <c r="G47" s="12">
        <v>30.27</v>
      </c>
      <c r="H47" s="12">
        <v>29.84</v>
      </c>
      <c r="I47" s="12">
        <v>29.32</v>
      </c>
      <c r="J47" s="13">
        <v>30.43</v>
      </c>
    </row>
    <row r="48" spans="2:10" ht="57.75" customHeight="1">
      <c r="B48" s="14"/>
      <c r="C48" s="1148" t="s">
        <v>4</v>
      </c>
      <c r="D48" s="1148"/>
      <c r="E48" s="1149"/>
      <c r="F48" s="15">
        <v>1.73</v>
      </c>
      <c r="G48" s="16">
        <v>1.62</v>
      </c>
      <c r="H48" s="16">
        <v>4.84</v>
      </c>
      <c r="I48" s="16">
        <v>6.88</v>
      </c>
      <c r="J48" s="17">
        <v>7.63</v>
      </c>
    </row>
    <row r="49" spans="2:10" ht="57.75" customHeight="1" thickBot="1">
      <c r="B49" s="18"/>
      <c r="C49" s="1150" t="s">
        <v>5</v>
      </c>
      <c r="D49" s="1150"/>
      <c r="E49" s="1151"/>
      <c r="F49" s="19">
        <v>11.97</v>
      </c>
      <c r="G49" s="20">
        <v>11.29</v>
      </c>
      <c r="H49" s="20">
        <v>2.9</v>
      </c>
      <c r="I49" s="20">
        <v>2.2799999999999998</v>
      </c>
      <c r="J49" s="21">
        <v>0.6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2018-02-21T00:37:43Z</cp:lastPrinted>
  <dcterms:created xsi:type="dcterms:W3CDTF">2018-01-24T05:42:15Z</dcterms:created>
  <dcterms:modified xsi:type="dcterms:W3CDTF">2018-03-12T06:24:23Z</dcterms:modified>
  <cp:category/>
</cp:coreProperties>
</file>