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B6" i="4"/>
  <c r="C10" i="5" l="1"/>
  <c r="D10" i="5"/>
  <c r="E10" i="5"/>
  <c r="B10" i="5"/>
</calcChain>
</file>

<file path=xl/sharedStrings.xml><?xml version="1.0" encoding="utf-8"?>
<sst xmlns="http://schemas.openxmlformats.org/spreadsheetml/2006/main" count="226" uniqueCount="111">
  <si>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</si>
  <si>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</si>
  <si>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</si>
  <si>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</si>
  <si>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</si>
  <si>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</si>
  <si>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</si>
  <si>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</si>
  <si>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</si>
  <si>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</si>
  <si>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</si>
  <si>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</si>
  <si>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</si>
  <si>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</si>
  <si>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</si>
  <si>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</si>
  <si>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</si>
  <si>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</si>
  <si>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</si>
  <si>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</si>
  <si>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</si>
  <si>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</si>
  <si>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</si>
  <si>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</si>
  <si>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</si>
  <si>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</si>
  <si>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</si>
  <si>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</si>
  <si>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</si>
  <si>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</si>
  <si>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</si>
  <si>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</si>
  <si>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</si>
  <si>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</si>
  <si>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</si>
  <si>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</si>
  <si>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</si>
  <si>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</si>
  <si>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</si>
  <si>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</si>
  <si>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</si>
  <si>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</si>
  <si>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</si>
  <si>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</si>
  <si>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</si>
  <si>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</si>
  <si>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</si>
  <si>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</si>
  <si>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</si>
  <si>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</si>
  <si>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</si>
  <si>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</si>
  <si>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</si>
  <si>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</si>
  <si>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</si>
  <si>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</si>
  <si>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</si>
  <si>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</si>
  <si>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</si>
  <si>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</si>
  <si>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</si>
  <si>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</si>
  <si>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</si>
  <si>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</si>
  <si>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</si>
  <si>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</si>
  <si>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</si>
  <si>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</si>
  <si>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</si>
  <si>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</si>
  <si>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</si>
  <si>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</si>
  <si>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</si>
  <si>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</si>
  <si>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</si>
  <si>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</si>
  <si>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</si>
  <si>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</si>
  <si>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</si>
  <si>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</si>
  <si>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</si>
  <si>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</si>
  <si>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</si>
  <si>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</si>
  <si>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</si>
  <si>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</si>
  <si>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</si>
  <si>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</si>
  <si>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</si>
  <si>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</si>
  <si>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</si>
  <si>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</si>
  <si>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</si>
  <si>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</si>
  <si>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</si>
  <si>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</si>
  <si>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奈良県　川西町</t>
  </si>
  <si>
    <t>法非適用</t>
  </si>
  <si>
    <t>下水道事業</t>
  </si>
  <si>
    <t>特定環境保全公共下水道</t>
  </si>
  <si>
    <t>D1</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</si>
  <si>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</si>
  <si>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</si>
  <si>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</si>
  <si>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</si>
  <si>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</si>
  <si>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</si>
  <si>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</si>
  <si>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公共・特環ともに50％前後で推移しており、経営改善が必要と考えられる。原因としては企業債残高が高い水準（④からも読み取れるとおり、事業規模と比較して公共約200％、特環約900％）で推移していることが考えられる。
⑤前年、平均と比べ補助に依存した比率となっている。原因としては下水道管渠の長寿命化事業を実施しており、汚水処理費用が上がっていることが考えられる。
⑥公共で122.64円、特環で371.01円となっており、企業債残高の減少により改善傾向にあると考えられる。
⑧順調に推移している。原因としては下水道整備時期が他団体と比較して早期に行われており、また、水洗化に対する貸付金制度があるためであると考えられる。</t>
  </si>
  <si>
    <t>③昭和50年代から下水道を整備しており、H26年度から長寿命化計画に基づく老朽管渠の改築・更生を実施している。今後も長寿命化計画に基づく管渠改善を実施していく。</t>
  </si>
  <si>
    <t>全体的に老朽化が進んでいるため、長寿命化計画に基づく改築事業を進めていく必要があるが、経営の健全性を考慮し、使用料の改定を視野に入れる必要があると考えられる。平成29年度での地方公営企業法適化に向けて整備中であり、適正な使用料について検討していく。</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</si>
</sst>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78663040"/>
        <c:axId val="94795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formatCode="#,##0.00;&quot;△&quot;#,##0.00;&quot;-&quot;">
                  <c:v>0.1</c:v>
                </c:pt>
                <c:pt idx="1">
                  <c:v>0</c:v>
                </c:pt>
                <c:pt idx="2" formatCode="#,##0.00;&quot;△&quot;#,##0.00;&quot;-&quot;">
                  <c:v>0.03</c:v>
                </c:pt>
                <c:pt idx="3" formatCode="#,##0.00;&quot;△&quot;#,##0.00;&quot;-&quot;">
                  <c:v>0.05</c:v>
                </c:pt>
                <c:pt idx="4" formatCode="#,##0.00;&quot;△&quot;#,##0.00;&quot;-&quot;">
                  <c:v>7.0000000000000007E-2</c:v>
                </c:pt>
              </c:numCache>
            </c:numRef>
          </c:val>
          <c:smooth val="0"/>
        </c:ser>
        <c:dLbls>
          <c:showLegendKey val="0"/>
          <c:showVal val="0"/>
          <c:showCatName val="0"/>
          <c:showSerName val="0"/>
          <c:showPercent val="0"/>
          <c:showBubbleSize val="0"/>
        </c:dLbls>
        <c:marker val="1"/>
        <c:smooth val="0"/>
        <c:axId val="78663040"/>
        <c:axId val="94795264"/>
      </c:lineChart>
      <c:dateAx>
        <c:axId val="78663040"/>
        <c:scaling>
          <c:orientation val="minMax"/>
        </c:scaling>
        <c:delete val="1"/>
        <c:axPos val="b"/>
        <c:numFmt formatCode="ge" sourceLinked="1"/>
        <c:majorTickMark val="none"/>
        <c:minorTickMark val="none"/>
        <c:tickLblPos val="none"/>
        <c:crossAx val="94795264"/>
        <c:crosses val="autoZero"/>
        <c:auto val="1"/>
        <c:lblOffset val="100"/>
        <c:baseTimeUnit val="years"/>
      </c:dateAx>
      <c:valAx>
        <c:axId val="94795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663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5477760"/>
        <c:axId val="95479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40.56</c:v>
                </c:pt>
                <c:pt idx="1">
                  <c:v>39.950000000000003</c:v>
                </c:pt>
                <c:pt idx="2">
                  <c:v>36.83</c:v>
                </c:pt>
                <c:pt idx="3">
                  <c:v>35.32</c:v>
                </c:pt>
                <c:pt idx="4">
                  <c:v>38.409999999999997</c:v>
                </c:pt>
              </c:numCache>
            </c:numRef>
          </c:val>
          <c:smooth val="0"/>
        </c:ser>
        <c:dLbls>
          <c:showLegendKey val="0"/>
          <c:showVal val="0"/>
          <c:showCatName val="0"/>
          <c:showSerName val="0"/>
          <c:showPercent val="0"/>
          <c:showBubbleSize val="0"/>
        </c:dLbls>
        <c:marker val="1"/>
        <c:smooth val="0"/>
        <c:axId val="95477760"/>
        <c:axId val="95479680"/>
      </c:lineChart>
      <c:dateAx>
        <c:axId val="95477760"/>
        <c:scaling>
          <c:orientation val="minMax"/>
        </c:scaling>
        <c:delete val="1"/>
        <c:axPos val="b"/>
        <c:numFmt formatCode="ge" sourceLinked="1"/>
        <c:majorTickMark val="none"/>
        <c:minorTickMark val="none"/>
        <c:tickLblPos val="none"/>
        <c:crossAx val="95479680"/>
        <c:crosses val="autoZero"/>
        <c:auto val="1"/>
        <c:lblOffset val="100"/>
        <c:baseTimeUnit val="years"/>
      </c:dateAx>
      <c:valAx>
        <c:axId val="95479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477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90.85</c:v>
                </c:pt>
                <c:pt idx="1">
                  <c:v>91.07</c:v>
                </c:pt>
                <c:pt idx="2">
                  <c:v>90.99</c:v>
                </c:pt>
                <c:pt idx="3">
                  <c:v>91.05</c:v>
                </c:pt>
                <c:pt idx="4">
                  <c:v>95.75</c:v>
                </c:pt>
              </c:numCache>
            </c:numRef>
          </c:val>
        </c:ser>
        <c:dLbls>
          <c:showLegendKey val="0"/>
          <c:showVal val="0"/>
          <c:showCatName val="0"/>
          <c:showSerName val="0"/>
          <c:showPercent val="0"/>
          <c:showBubbleSize val="0"/>
        </c:dLbls>
        <c:gapWidth val="150"/>
        <c:axId val="95567232"/>
        <c:axId val="95598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79.88</c:v>
                </c:pt>
                <c:pt idx="1">
                  <c:v>85.03</c:v>
                </c:pt>
                <c:pt idx="2">
                  <c:v>84.49</c:v>
                </c:pt>
                <c:pt idx="3">
                  <c:v>85.67</c:v>
                </c:pt>
                <c:pt idx="4">
                  <c:v>86.28</c:v>
                </c:pt>
              </c:numCache>
            </c:numRef>
          </c:val>
          <c:smooth val="0"/>
        </c:ser>
        <c:dLbls>
          <c:showLegendKey val="0"/>
          <c:showVal val="0"/>
          <c:showCatName val="0"/>
          <c:showSerName val="0"/>
          <c:showPercent val="0"/>
          <c:showBubbleSize val="0"/>
        </c:dLbls>
        <c:marker val="1"/>
        <c:smooth val="0"/>
        <c:axId val="95567232"/>
        <c:axId val="95598080"/>
      </c:lineChart>
      <c:dateAx>
        <c:axId val="95567232"/>
        <c:scaling>
          <c:orientation val="minMax"/>
        </c:scaling>
        <c:delete val="1"/>
        <c:axPos val="b"/>
        <c:numFmt formatCode="ge" sourceLinked="1"/>
        <c:majorTickMark val="none"/>
        <c:minorTickMark val="none"/>
        <c:tickLblPos val="none"/>
        <c:crossAx val="95598080"/>
        <c:crosses val="autoZero"/>
        <c:auto val="1"/>
        <c:lblOffset val="100"/>
        <c:baseTimeUnit val="years"/>
      </c:dateAx>
      <c:valAx>
        <c:axId val="95598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567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67.47</c:v>
                </c:pt>
                <c:pt idx="1">
                  <c:v>44.78</c:v>
                </c:pt>
                <c:pt idx="2">
                  <c:v>40.97</c:v>
                </c:pt>
                <c:pt idx="3">
                  <c:v>50.49</c:v>
                </c:pt>
                <c:pt idx="4">
                  <c:v>49.56</c:v>
                </c:pt>
              </c:numCache>
            </c:numRef>
          </c:val>
        </c:ser>
        <c:dLbls>
          <c:showLegendKey val="0"/>
          <c:showVal val="0"/>
          <c:showCatName val="0"/>
          <c:showSerName val="0"/>
          <c:showPercent val="0"/>
          <c:showBubbleSize val="0"/>
        </c:dLbls>
        <c:gapWidth val="150"/>
        <c:axId val="94981120"/>
        <c:axId val="94983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4981120"/>
        <c:axId val="94983296"/>
      </c:lineChart>
      <c:dateAx>
        <c:axId val="94981120"/>
        <c:scaling>
          <c:orientation val="minMax"/>
        </c:scaling>
        <c:delete val="1"/>
        <c:axPos val="b"/>
        <c:numFmt formatCode="ge" sourceLinked="1"/>
        <c:majorTickMark val="none"/>
        <c:minorTickMark val="none"/>
        <c:tickLblPos val="none"/>
        <c:crossAx val="94983296"/>
        <c:crosses val="autoZero"/>
        <c:auto val="1"/>
        <c:lblOffset val="100"/>
        <c:baseTimeUnit val="years"/>
      </c:dateAx>
      <c:valAx>
        <c:axId val="94983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981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5005312"/>
        <c:axId val="95019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5005312"/>
        <c:axId val="95019776"/>
      </c:lineChart>
      <c:dateAx>
        <c:axId val="95005312"/>
        <c:scaling>
          <c:orientation val="minMax"/>
        </c:scaling>
        <c:delete val="1"/>
        <c:axPos val="b"/>
        <c:numFmt formatCode="ge" sourceLinked="1"/>
        <c:majorTickMark val="none"/>
        <c:minorTickMark val="none"/>
        <c:tickLblPos val="none"/>
        <c:crossAx val="95019776"/>
        <c:crosses val="autoZero"/>
        <c:auto val="1"/>
        <c:lblOffset val="100"/>
        <c:baseTimeUnit val="years"/>
      </c:dateAx>
      <c:valAx>
        <c:axId val="950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005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5029504"/>
        <c:axId val="95076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5029504"/>
        <c:axId val="95076736"/>
      </c:lineChart>
      <c:dateAx>
        <c:axId val="95029504"/>
        <c:scaling>
          <c:orientation val="minMax"/>
        </c:scaling>
        <c:delete val="1"/>
        <c:axPos val="b"/>
        <c:numFmt formatCode="ge" sourceLinked="1"/>
        <c:majorTickMark val="none"/>
        <c:minorTickMark val="none"/>
        <c:tickLblPos val="none"/>
        <c:crossAx val="95076736"/>
        <c:crosses val="autoZero"/>
        <c:auto val="1"/>
        <c:lblOffset val="100"/>
        <c:baseTimeUnit val="years"/>
      </c:dateAx>
      <c:valAx>
        <c:axId val="95076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029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5232000"/>
        <c:axId val="95233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5232000"/>
        <c:axId val="95233920"/>
      </c:lineChart>
      <c:dateAx>
        <c:axId val="95232000"/>
        <c:scaling>
          <c:orientation val="minMax"/>
        </c:scaling>
        <c:delete val="1"/>
        <c:axPos val="b"/>
        <c:numFmt formatCode="ge" sourceLinked="1"/>
        <c:majorTickMark val="none"/>
        <c:minorTickMark val="none"/>
        <c:tickLblPos val="none"/>
        <c:crossAx val="95233920"/>
        <c:crosses val="autoZero"/>
        <c:auto val="1"/>
        <c:lblOffset val="100"/>
        <c:baseTimeUnit val="years"/>
      </c:dateAx>
      <c:valAx>
        <c:axId val="95233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232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5260672"/>
        <c:axId val="95262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5260672"/>
        <c:axId val="95262592"/>
      </c:lineChart>
      <c:dateAx>
        <c:axId val="95260672"/>
        <c:scaling>
          <c:orientation val="minMax"/>
        </c:scaling>
        <c:delete val="1"/>
        <c:axPos val="b"/>
        <c:numFmt formatCode="ge" sourceLinked="1"/>
        <c:majorTickMark val="none"/>
        <c:minorTickMark val="none"/>
        <c:tickLblPos val="none"/>
        <c:crossAx val="95262592"/>
        <c:crosses val="autoZero"/>
        <c:auto val="1"/>
        <c:lblOffset val="100"/>
        <c:baseTimeUnit val="years"/>
      </c:dateAx>
      <c:valAx>
        <c:axId val="95262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260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1349.51</c:v>
                </c:pt>
                <c:pt idx="1">
                  <c:v>1180.3</c:v>
                </c:pt>
                <c:pt idx="2">
                  <c:v>1186.97</c:v>
                </c:pt>
                <c:pt idx="3">
                  <c:v>1002.74</c:v>
                </c:pt>
                <c:pt idx="4">
                  <c:v>910.26</c:v>
                </c:pt>
              </c:numCache>
            </c:numRef>
          </c:val>
        </c:ser>
        <c:dLbls>
          <c:showLegendKey val="0"/>
          <c:showVal val="0"/>
          <c:showCatName val="0"/>
          <c:showSerName val="0"/>
          <c:showPercent val="0"/>
          <c:showBubbleSize val="0"/>
        </c:dLbls>
        <c:gapWidth val="150"/>
        <c:axId val="95307264"/>
        <c:axId val="95309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1812.65</c:v>
                </c:pt>
                <c:pt idx="1">
                  <c:v>1733.74</c:v>
                </c:pt>
                <c:pt idx="2">
                  <c:v>1860.94</c:v>
                </c:pt>
                <c:pt idx="3">
                  <c:v>1655.47</c:v>
                </c:pt>
                <c:pt idx="4">
                  <c:v>1504.21</c:v>
                </c:pt>
              </c:numCache>
            </c:numRef>
          </c:val>
          <c:smooth val="0"/>
        </c:ser>
        <c:dLbls>
          <c:showLegendKey val="0"/>
          <c:showVal val="0"/>
          <c:showCatName val="0"/>
          <c:showSerName val="0"/>
          <c:showPercent val="0"/>
          <c:showBubbleSize val="0"/>
        </c:dLbls>
        <c:marker val="1"/>
        <c:smooth val="0"/>
        <c:axId val="95307264"/>
        <c:axId val="95309184"/>
      </c:lineChart>
      <c:dateAx>
        <c:axId val="95307264"/>
        <c:scaling>
          <c:orientation val="minMax"/>
        </c:scaling>
        <c:delete val="1"/>
        <c:axPos val="b"/>
        <c:numFmt formatCode="ge" sourceLinked="1"/>
        <c:majorTickMark val="none"/>
        <c:minorTickMark val="none"/>
        <c:tickLblPos val="none"/>
        <c:crossAx val="95309184"/>
        <c:crosses val="autoZero"/>
        <c:auto val="1"/>
        <c:lblOffset val="100"/>
        <c:baseTimeUnit val="years"/>
      </c:dateAx>
      <c:valAx>
        <c:axId val="95309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307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48.68</c:v>
                </c:pt>
                <c:pt idx="1">
                  <c:v>36.75</c:v>
                </c:pt>
                <c:pt idx="2">
                  <c:v>50.99</c:v>
                </c:pt>
                <c:pt idx="3">
                  <c:v>47.75</c:v>
                </c:pt>
                <c:pt idx="4">
                  <c:v>51.47</c:v>
                </c:pt>
              </c:numCache>
            </c:numRef>
          </c:val>
        </c:ser>
        <c:dLbls>
          <c:showLegendKey val="0"/>
          <c:showVal val="0"/>
          <c:showCatName val="0"/>
          <c:showSerName val="0"/>
          <c:showPercent val="0"/>
          <c:showBubbleSize val="0"/>
        </c:dLbls>
        <c:gapWidth val="150"/>
        <c:axId val="95335552"/>
        <c:axId val="95337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59.35</c:v>
                </c:pt>
                <c:pt idx="1">
                  <c:v>70.61</c:v>
                </c:pt>
                <c:pt idx="2">
                  <c:v>67</c:v>
                </c:pt>
                <c:pt idx="3">
                  <c:v>67.92</c:v>
                </c:pt>
                <c:pt idx="4">
                  <c:v>67.41</c:v>
                </c:pt>
              </c:numCache>
            </c:numRef>
          </c:val>
          <c:smooth val="0"/>
        </c:ser>
        <c:dLbls>
          <c:showLegendKey val="0"/>
          <c:showVal val="0"/>
          <c:showCatName val="0"/>
          <c:showSerName val="0"/>
          <c:showPercent val="0"/>
          <c:showBubbleSize val="0"/>
        </c:dLbls>
        <c:marker val="1"/>
        <c:smooth val="0"/>
        <c:axId val="95335552"/>
        <c:axId val="95337472"/>
      </c:lineChart>
      <c:dateAx>
        <c:axId val="95335552"/>
        <c:scaling>
          <c:orientation val="minMax"/>
        </c:scaling>
        <c:delete val="1"/>
        <c:axPos val="b"/>
        <c:numFmt formatCode="ge" sourceLinked="1"/>
        <c:majorTickMark val="none"/>
        <c:minorTickMark val="none"/>
        <c:tickLblPos val="none"/>
        <c:crossAx val="95337472"/>
        <c:crosses val="autoZero"/>
        <c:auto val="1"/>
        <c:lblOffset val="100"/>
        <c:baseTimeUnit val="years"/>
      </c:dateAx>
      <c:valAx>
        <c:axId val="95337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335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319.93</c:v>
                </c:pt>
                <c:pt idx="1">
                  <c:v>441.47</c:v>
                </c:pt>
                <c:pt idx="2">
                  <c:v>335.14</c:v>
                </c:pt>
                <c:pt idx="3">
                  <c:v>385.78</c:v>
                </c:pt>
                <c:pt idx="4">
                  <c:v>371.01</c:v>
                </c:pt>
              </c:numCache>
            </c:numRef>
          </c:val>
        </c:ser>
        <c:dLbls>
          <c:showLegendKey val="0"/>
          <c:showVal val="0"/>
          <c:showCatName val="0"/>
          <c:showSerName val="0"/>
          <c:showPercent val="0"/>
          <c:showBubbleSize val="0"/>
        </c:dLbls>
        <c:gapWidth val="150"/>
        <c:axId val="95441280"/>
        <c:axId val="95443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260.48</c:v>
                </c:pt>
                <c:pt idx="1">
                  <c:v>205.88</c:v>
                </c:pt>
                <c:pt idx="2">
                  <c:v>212.67</c:v>
                </c:pt>
                <c:pt idx="3">
                  <c:v>209.77</c:v>
                </c:pt>
                <c:pt idx="4">
                  <c:v>216.49</c:v>
                </c:pt>
              </c:numCache>
            </c:numRef>
          </c:val>
          <c:smooth val="0"/>
        </c:ser>
        <c:dLbls>
          <c:showLegendKey val="0"/>
          <c:showVal val="0"/>
          <c:showCatName val="0"/>
          <c:showSerName val="0"/>
          <c:showPercent val="0"/>
          <c:showBubbleSize val="0"/>
        </c:dLbls>
        <c:marker val="1"/>
        <c:smooth val="0"/>
        <c:axId val="95441280"/>
        <c:axId val="95443200"/>
      </c:lineChart>
      <c:dateAx>
        <c:axId val="95441280"/>
        <c:scaling>
          <c:orientation val="minMax"/>
        </c:scaling>
        <c:delete val="1"/>
        <c:axPos val="b"/>
        <c:numFmt formatCode="ge" sourceLinked="1"/>
        <c:majorTickMark val="none"/>
        <c:minorTickMark val="none"/>
        <c:tickLblPos val="none"/>
        <c:crossAx val="95443200"/>
        <c:crosses val="autoZero"/>
        <c:auto val="1"/>
        <c:lblOffset val="100"/>
        <c:baseTimeUnit val="years"/>
      </c:dateAx>
      <c:valAx>
        <c:axId val="95443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441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【1,479.31】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【80.39】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【41.06】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【253.12】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【63.50】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55" zoomScaleNormal="55"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奈良県　川西町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特定環境保全公共下水道</v>
      </c>
      <c r="Q8" s="70"/>
      <c r="R8" s="70"/>
      <c r="S8" s="70"/>
      <c r="T8" s="70"/>
      <c r="U8" s="70"/>
      <c r="V8" s="70"/>
      <c r="W8" s="70" t="str">
        <f>データ!L6</f>
        <v>D1</v>
      </c>
      <c r="X8" s="70"/>
      <c r="Y8" s="70"/>
      <c r="Z8" s="70"/>
      <c r="AA8" s="70"/>
      <c r="AB8" s="70"/>
      <c r="AC8" s="70"/>
      <c r="AD8" s="3"/>
      <c r="AE8" s="3"/>
      <c r="AF8" s="3"/>
      <c r="AG8" s="3"/>
      <c r="AH8" s="3"/>
      <c r="AI8" s="3"/>
      <c r="AJ8" s="3"/>
      <c r="AK8" s="3"/>
      <c r="AL8" s="64">
        <f>データ!R6</f>
        <v>8773</v>
      </c>
      <c r="AM8" s="64"/>
      <c r="AN8" s="64"/>
      <c r="AO8" s="64"/>
      <c r="AP8" s="64"/>
      <c r="AQ8" s="64"/>
      <c r="AR8" s="64"/>
      <c r="AS8" s="64"/>
      <c r="AT8" s="63">
        <f>データ!S6</f>
        <v>5.93</v>
      </c>
      <c r="AU8" s="63"/>
      <c r="AV8" s="63"/>
      <c r="AW8" s="63"/>
      <c r="AX8" s="63"/>
      <c r="AY8" s="63"/>
      <c r="AZ8" s="63"/>
      <c r="BA8" s="63"/>
      <c r="BB8" s="63">
        <f>データ!T6</f>
        <v>1479.43</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38.46</v>
      </c>
      <c r="Q10" s="63"/>
      <c r="R10" s="63"/>
      <c r="S10" s="63"/>
      <c r="T10" s="63"/>
      <c r="U10" s="63"/>
      <c r="V10" s="63"/>
      <c r="W10" s="63">
        <f>データ!P6</f>
        <v>84</v>
      </c>
      <c r="X10" s="63"/>
      <c r="Y10" s="63"/>
      <c r="Z10" s="63"/>
      <c r="AA10" s="63"/>
      <c r="AB10" s="63"/>
      <c r="AC10" s="63"/>
      <c r="AD10" s="64">
        <f>データ!Q6</f>
        <v>2260</v>
      </c>
      <c r="AE10" s="64"/>
      <c r="AF10" s="64"/>
      <c r="AG10" s="64"/>
      <c r="AH10" s="64"/>
      <c r="AI10" s="64"/>
      <c r="AJ10" s="64"/>
      <c r="AK10" s="2"/>
      <c r="AL10" s="64">
        <f>データ!U6</f>
        <v>3386</v>
      </c>
      <c r="AM10" s="64"/>
      <c r="AN10" s="64"/>
      <c r="AO10" s="64"/>
      <c r="AP10" s="64"/>
      <c r="AQ10" s="64"/>
      <c r="AR10" s="64"/>
      <c r="AS10" s="64"/>
      <c r="AT10" s="63">
        <f>データ!V6</f>
        <v>1.05</v>
      </c>
      <c r="AU10" s="63"/>
      <c r="AV10" s="63"/>
      <c r="AW10" s="63"/>
      <c r="AX10" s="63"/>
      <c r="AY10" s="63"/>
      <c r="AZ10" s="63"/>
      <c r="BA10" s="63"/>
      <c r="BB10" s="63">
        <f>データ!W6</f>
        <v>3224.76</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C34:P35"/>
    <mergeCell ref="R34:AE35"/>
    <mergeCell ref="AG34:AT35"/>
    <mergeCell ref="AV34:BI35"/>
    <mergeCell ref="BL16:BZ44"/>
    <mergeCell ref="BL45:BZ46"/>
    <mergeCell ref="C56:P57"/>
    <mergeCell ref="R56:AE57"/>
    <mergeCell ref="AG56:AT57"/>
    <mergeCell ref="AV56:BI57"/>
    <mergeCell ref="B60:BJ61"/>
    <mergeCell ref="BL47:BZ63"/>
    <mergeCell ref="BL64:BZ65"/>
    <mergeCell ref="C79:T80"/>
    <mergeCell ref="W79:AN80"/>
    <mergeCell ref="AQ79:BH80"/>
    <mergeCell ref="BL66:BZ82"/>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293610</v>
      </c>
      <c r="D6" s="31">
        <f t="shared" si="3"/>
        <v>47</v>
      </c>
      <c r="E6" s="31">
        <f t="shared" si="3"/>
        <v>17</v>
      </c>
      <c r="F6" s="31">
        <f t="shared" si="3"/>
        <v>4</v>
      </c>
      <c r="G6" s="31">
        <f t="shared" si="3"/>
        <v>0</v>
      </c>
      <c r="H6" s="31" t="str">
        <f t="shared" si="3"/>
        <v>奈良県　川西町</v>
      </c>
      <c r="I6" s="31" t="str">
        <f t="shared" si="3"/>
        <v>法非適用</v>
      </c>
      <c r="J6" s="31" t="str">
        <f t="shared" si="3"/>
        <v>下水道事業</v>
      </c>
      <c r="K6" s="31" t="str">
        <f t="shared" si="3"/>
        <v>特定環境保全公共下水道</v>
      </c>
      <c r="L6" s="31" t="str">
        <f t="shared" si="3"/>
        <v>D1</v>
      </c>
      <c r="M6" s="32" t="str">
        <f t="shared" si="3"/>
        <v>-</v>
      </c>
      <c r="N6" s="32" t="str">
        <f t="shared" si="3"/>
        <v>該当数値なし</v>
      </c>
      <c r="O6" s="32">
        <f t="shared" si="3"/>
        <v>38.46</v>
      </c>
      <c r="P6" s="32">
        <f t="shared" si="3"/>
        <v>84</v>
      </c>
      <c r="Q6" s="32">
        <f t="shared" si="3"/>
        <v>2260</v>
      </c>
      <c r="R6" s="32">
        <f t="shared" si="3"/>
        <v>8773</v>
      </c>
      <c r="S6" s="32">
        <f t="shared" si="3"/>
        <v>5.93</v>
      </c>
      <c r="T6" s="32">
        <f t="shared" si="3"/>
        <v>1479.43</v>
      </c>
      <c r="U6" s="32">
        <f t="shared" si="3"/>
        <v>3386</v>
      </c>
      <c r="V6" s="32">
        <f t="shared" si="3"/>
        <v>1.05</v>
      </c>
      <c r="W6" s="32">
        <f t="shared" si="3"/>
        <v>3224.76</v>
      </c>
      <c r="X6" s="33">
        <f>IF(X7="",NA(),X7)</f>
        <v>67.47</v>
      </c>
      <c r="Y6" s="33">
        <f t="shared" ref="Y6:AG6" si="4">IF(Y7="",NA(),Y7)</f>
        <v>44.78</v>
      </c>
      <c r="Z6" s="33">
        <f t="shared" si="4"/>
        <v>40.97</v>
      </c>
      <c r="AA6" s="33">
        <f t="shared" si="4"/>
        <v>50.49</v>
      </c>
      <c r="AB6" s="33">
        <f t="shared" si="4"/>
        <v>49.56</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1349.51</v>
      </c>
      <c r="BF6" s="33">
        <f t="shared" ref="BF6:BN6" si="7">IF(BF7="",NA(),BF7)</f>
        <v>1180.3</v>
      </c>
      <c r="BG6" s="33">
        <f t="shared" si="7"/>
        <v>1186.97</v>
      </c>
      <c r="BH6" s="33">
        <f t="shared" si="7"/>
        <v>1002.74</v>
      </c>
      <c r="BI6" s="33">
        <f t="shared" si="7"/>
        <v>910.26</v>
      </c>
      <c r="BJ6" s="33">
        <f t="shared" si="7"/>
        <v>1812.65</v>
      </c>
      <c r="BK6" s="33">
        <f t="shared" si="7"/>
        <v>1733.74</v>
      </c>
      <c r="BL6" s="33">
        <f t="shared" si="7"/>
        <v>1860.94</v>
      </c>
      <c r="BM6" s="33">
        <f t="shared" si="7"/>
        <v>1655.47</v>
      </c>
      <c r="BN6" s="33">
        <f t="shared" si="7"/>
        <v>1504.21</v>
      </c>
      <c r="BO6" s="32" t="str">
        <f>IF(BO7="","",IF(BO7="-","【-】","【"&amp;SUBSTITUTE(TEXT(BO7,"#,##0.00"),"-","△")&amp;"】"))</f>
        <v>【1,479.31】</v>
      </c>
      <c r="BP6" s="33">
        <f>IF(BP7="",NA(),BP7)</f>
        <v>48.68</v>
      </c>
      <c r="BQ6" s="33">
        <f t="shared" ref="BQ6:BY6" si="8">IF(BQ7="",NA(),BQ7)</f>
        <v>36.75</v>
      </c>
      <c r="BR6" s="33">
        <f t="shared" si="8"/>
        <v>50.99</v>
      </c>
      <c r="BS6" s="33">
        <f t="shared" si="8"/>
        <v>47.75</v>
      </c>
      <c r="BT6" s="33">
        <f t="shared" si="8"/>
        <v>51.47</v>
      </c>
      <c r="BU6" s="33">
        <f t="shared" si="8"/>
        <v>59.35</v>
      </c>
      <c r="BV6" s="33">
        <f t="shared" si="8"/>
        <v>70.61</v>
      </c>
      <c r="BW6" s="33">
        <f t="shared" si="8"/>
        <v>67</v>
      </c>
      <c r="BX6" s="33">
        <f t="shared" si="8"/>
        <v>67.92</v>
      </c>
      <c r="BY6" s="33">
        <f t="shared" si="8"/>
        <v>67.41</v>
      </c>
      <c r="BZ6" s="32" t="str">
        <f>IF(BZ7="","",IF(BZ7="-","【-】","【"&amp;SUBSTITUTE(TEXT(BZ7,"#,##0.00"),"-","△")&amp;"】"))</f>
        <v>【63.50】</v>
      </c>
      <c r="CA6" s="33">
        <f>IF(CA7="",NA(),CA7)</f>
        <v>319.93</v>
      </c>
      <c r="CB6" s="33">
        <f t="shared" ref="CB6:CJ6" si="9">IF(CB7="",NA(),CB7)</f>
        <v>441.47</v>
      </c>
      <c r="CC6" s="33">
        <f t="shared" si="9"/>
        <v>335.14</v>
      </c>
      <c r="CD6" s="33">
        <f t="shared" si="9"/>
        <v>385.78</v>
      </c>
      <c r="CE6" s="33">
        <f t="shared" si="9"/>
        <v>371.01</v>
      </c>
      <c r="CF6" s="33">
        <f t="shared" si="9"/>
        <v>260.48</v>
      </c>
      <c r="CG6" s="33">
        <f t="shared" si="9"/>
        <v>205.88</v>
      </c>
      <c r="CH6" s="33">
        <f t="shared" si="9"/>
        <v>212.67</v>
      </c>
      <c r="CI6" s="33">
        <f t="shared" si="9"/>
        <v>209.77</v>
      </c>
      <c r="CJ6" s="33">
        <f t="shared" si="9"/>
        <v>216.49</v>
      </c>
      <c r="CK6" s="32" t="str">
        <f>IF(CK7="","",IF(CK7="-","【-】","【"&amp;SUBSTITUTE(TEXT(CK7,"#,##0.00"),"-","△")&amp;"】"))</f>
        <v>【253.12】</v>
      </c>
      <c r="CL6" s="33" t="str">
        <f>IF(CL7="",NA(),CL7)</f>
        <v>-</v>
      </c>
      <c r="CM6" s="33" t="str">
        <f t="shared" ref="CM6:CU6" si="10">IF(CM7="",NA(),CM7)</f>
        <v>-</v>
      </c>
      <c r="CN6" s="33" t="str">
        <f t="shared" si="10"/>
        <v>-</v>
      </c>
      <c r="CO6" s="33" t="str">
        <f t="shared" si="10"/>
        <v>-</v>
      </c>
      <c r="CP6" s="33" t="str">
        <f t="shared" si="10"/>
        <v>-</v>
      </c>
      <c r="CQ6" s="33">
        <f t="shared" si="10"/>
        <v>40.56</v>
      </c>
      <c r="CR6" s="33">
        <f t="shared" si="10"/>
        <v>39.950000000000003</v>
      </c>
      <c r="CS6" s="33">
        <f t="shared" si="10"/>
        <v>36.83</v>
      </c>
      <c r="CT6" s="33">
        <f t="shared" si="10"/>
        <v>35.32</v>
      </c>
      <c r="CU6" s="33">
        <f t="shared" si="10"/>
        <v>38.409999999999997</v>
      </c>
      <c r="CV6" s="32" t="str">
        <f>IF(CV7="","",IF(CV7="-","【-】","【"&amp;SUBSTITUTE(TEXT(CV7,"#,##0.00"),"-","△")&amp;"】"))</f>
        <v>【41.06】</v>
      </c>
      <c r="CW6" s="33">
        <f>IF(CW7="",NA(),CW7)</f>
        <v>90.85</v>
      </c>
      <c r="CX6" s="33">
        <f t="shared" ref="CX6:DF6" si="11">IF(CX7="",NA(),CX7)</f>
        <v>91.07</v>
      </c>
      <c r="CY6" s="33">
        <f t="shared" si="11"/>
        <v>90.99</v>
      </c>
      <c r="CZ6" s="33">
        <f t="shared" si="11"/>
        <v>91.05</v>
      </c>
      <c r="DA6" s="33">
        <f t="shared" si="11"/>
        <v>95.75</v>
      </c>
      <c r="DB6" s="33">
        <f t="shared" si="11"/>
        <v>79.88</v>
      </c>
      <c r="DC6" s="33">
        <f t="shared" si="11"/>
        <v>85.03</v>
      </c>
      <c r="DD6" s="33">
        <f t="shared" si="11"/>
        <v>84.49</v>
      </c>
      <c r="DE6" s="33">
        <f t="shared" si="11"/>
        <v>85.67</v>
      </c>
      <c r="DF6" s="33">
        <f t="shared" si="11"/>
        <v>86.28</v>
      </c>
      <c r="DG6" s="32" t="str">
        <f>IF(DG7="","",IF(DG7="-","【-】","【"&amp;SUBSTITUTE(TEXT(DG7,"#,##0.00"),"-","△")&amp;"】"))</f>
        <v>【80.39】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0.1</v>
      </c>
      <c r="EJ6" s="32">
        <f t="shared" si="14"/>
        <v>0</v>
      </c>
      <c r="EK6" s="33">
        <f t="shared" si="14"/>
        <v>0.03</v>
      </c>
      <c r="EL6" s="33">
        <f t="shared" si="14"/>
        <v>0.05</v>
      </c>
      <c r="EM6" s="33">
        <f t="shared" si="14"/>
        <v>7.0000000000000007E-2</v>
      </c>
      <c r="EN6" s="32" t="str">
        <f>IF(EN7="","",IF(EN7="-","【-】","【"&amp;SUBSTITUTE(TEXT(EN7,"#,##0.00"),"-","△")&amp;"】"))</f>
        <v>【0.05】</v>
      </c>
    </row>
    <row r="7" spans="1:144" s="34" customFormat="1">
      <c r="A7" s="26"/>
      <c r="B7" s="35">
        <v>2014</v>
      </c>
      <c r="C7" s="35">
        <v>293610</v>
      </c>
      <c r="D7" s="35">
        <v>47</v>
      </c>
      <c r="E7" s="35">
        <v>17</v>
      </c>
      <c r="F7" s="35">
        <v>4</v>
      </c>
      <c r="G7" s="35">
        <v>0</v>
      </c>
      <c r="H7" s="35" t="s">
        <v>96</v>
      </c>
      <c r="I7" s="35" t="s">
        <v>97</v>
      </c>
      <c r="J7" s="35" t="s">
        <v>98</v>
      </c>
      <c r="K7" s="35" t="s">
        <v>99</v>
      </c>
      <c r="L7" s="35" t="s">
        <v>100</v>
      </c>
      <c r="M7" s="36" t="s">
        <v>101</v>
      </c>
      <c r="N7" s="36" t="s">
        <v>102</v>
      </c>
      <c r="O7" s="36">
        <v>38.46</v>
      </c>
      <c r="P7" s="36">
        <v>84</v>
      </c>
      <c r="Q7" s="36">
        <v>2260</v>
      </c>
      <c r="R7" s="36">
        <v>8773</v>
      </c>
      <c r="S7" s="36">
        <v>5.93</v>
      </c>
      <c r="T7" s="36">
        <v>1479.43</v>
      </c>
      <c r="U7" s="36">
        <v>3386</v>
      </c>
      <c r="V7" s="36">
        <v>1.05</v>
      </c>
      <c r="W7" s="36">
        <v>3224.76</v>
      </c>
      <c r="X7" s="36">
        <v>67.47</v>
      </c>
      <c r="Y7" s="36">
        <v>44.78</v>
      </c>
      <c r="Z7" s="36">
        <v>40.97</v>
      </c>
      <c r="AA7" s="36">
        <v>50.49</v>
      </c>
      <c r="AB7" s="36">
        <v>49.56</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1349.51</v>
      </c>
      <c r="BF7" s="36">
        <v>1180.3</v>
      </c>
      <c r="BG7" s="36">
        <v>1186.97</v>
      </c>
      <c r="BH7" s="36">
        <v>1002.74</v>
      </c>
      <c r="BI7" s="36">
        <v>910.26</v>
      </c>
      <c r="BJ7" s="36">
        <v>1812.65</v>
      </c>
      <c r="BK7" s="36">
        <v>1733.74</v>
      </c>
      <c r="BL7" s="36">
        <v>1860.94</v>
      </c>
      <c r="BM7" s="36">
        <v>1655.47</v>
      </c>
      <c r="BN7" s="36">
        <v>1504.21</v>
      </c>
      <c r="BO7" s="36">
        <v>1479.31</v>
      </c>
      <c r="BP7" s="36">
        <v>48.68</v>
      </c>
      <c r="BQ7" s="36">
        <v>36.75</v>
      </c>
      <c r="BR7" s="36">
        <v>50.99</v>
      </c>
      <c r="BS7" s="36">
        <v>47.75</v>
      </c>
      <c r="BT7" s="36">
        <v>51.47</v>
      </c>
      <c r="BU7" s="36">
        <v>59.35</v>
      </c>
      <c r="BV7" s="36">
        <v>70.61</v>
      </c>
      <c r="BW7" s="36">
        <v>67</v>
      </c>
      <c r="BX7" s="36">
        <v>67.92</v>
      </c>
      <c r="BY7" s="36">
        <v>67.41</v>
      </c>
      <c r="BZ7" s="36">
        <v>63.5</v>
      </c>
      <c r="CA7" s="36">
        <v>319.93</v>
      </c>
      <c r="CB7" s="36">
        <v>441.47</v>
      </c>
      <c r="CC7" s="36">
        <v>335.14</v>
      </c>
      <c r="CD7" s="36">
        <v>385.78</v>
      </c>
      <c r="CE7" s="36">
        <v>371.01</v>
      </c>
      <c r="CF7" s="36">
        <v>260.48</v>
      </c>
      <c r="CG7" s="36">
        <v>205.88</v>
      </c>
      <c r="CH7" s="36">
        <v>212.67</v>
      </c>
      <c r="CI7" s="36">
        <v>209.77</v>
      </c>
      <c r="CJ7" s="36">
        <v>216.49</v>
      </c>
      <c r="CK7" s="36">
        <v>253.12</v>
      </c>
      <c r="CL7" s="36" t="s">
        <v>101</v>
      </c>
      <c r="CM7" s="36" t="s">
        <v>101</v>
      </c>
      <c r="CN7" s="36" t="s">
        <v>101</v>
      </c>
      <c r="CO7" s="36" t="s">
        <v>101</v>
      </c>
      <c r="CP7" s="36" t="s">
        <v>101</v>
      </c>
      <c r="CQ7" s="36">
        <v>40.56</v>
      </c>
      <c r="CR7" s="36">
        <v>39.950000000000003</v>
      </c>
      <c r="CS7" s="36">
        <v>36.83</v>
      </c>
      <c r="CT7" s="36">
        <v>35.32</v>
      </c>
      <c r="CU7" s="36">
        <v>38.409999999999997</v>
      </c>
      <c r="CV7" s="36">
        <v>41.06</v>
      </c>
      <c r="CW7" s="36">
        <v>90.85</v>
      </c>
      <c r="CX7" s="36">
        <v>91.07</v>
      </c>
      <c r="CY7" s="36">
        <v>90.99</v>
      </c>
      <c r="CZ7" s="36">
        <v>91.05</v>
      </c>
      <c r="DA7" s="36">
        <v>95.75</v>
      </c>
      <c r="DB7" s="36">
        <v>79.88</v>
      </c>
      <c r="DC7" s="36">
        <v>85.03</v>
      </c>
      <c r="DD7" s="36">
        <v>84.49</v>
      </c>
      <c r="DE7" s="36">
        <v>85.67</v>
      </c>
      <c r="DF7" s="36">
        <v>86.28</v>
      </c>
      <c r="DG7" s="36">
        <v>80.39</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0.1</v>
      </c>
      <c r="EJ7" s="36">
        <v>0</v>
      </c>
      <c r="EK7" s="36">
        <v>0.03</v>
      </c>
      <c r="EL7" s="36">
        <v>0.05</v>
      </c>
      <c r="EM7" s="36">
        <v>7.0000000000000007E-2</v>
      </c>
      <c r="EN7" s="36">
        <v>0.05</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奈良県</cp:lastModifiedBy>
  <dcterms:created xsi:type="dcterms:W3CDTF">2016-02-03T09:05:30Z</dcterms:created>
  <dcterms:modified xsi:type="dcterms:W3CDTF">2016-02-24T01:16:55Z</dcterms:modified>
  <cp:category/>
</cp:coreProperties>
</file>