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<sst xmlns="http://schemas.openxmlformats.org/spreadsheetml/2006/main" count="217" uniqueCount="106">
  <si>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</si>
  <si>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</si>
  <si>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</si>
  <si>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</si>
  <si>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</si>
  <si>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</si>
  <si>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</si>
  <si>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</si>
  <si>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</si>
  <si>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</si>
  <si>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</si>
  <si>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</si>
  <si>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</si>
  <si>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</si>
  <si>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</si>
  <si>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</si>
  <si>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</si>
  <si>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</si>
  <si>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</si>
  <si>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</si>
  <si>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</si>
  <si>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</si>
  <si>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</si>
  <si>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</si>
  <si>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</si>
  <si>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</si>
  <si>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</si>
  <si>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</si>
  <si>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</si>
  <si>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</si>
  <si>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</si>
  <si>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</si>
  <si>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</si>
  <si>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</si>
  <si>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</si>
  <si>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</si>
  <si>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</si>
  <si>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</si>
  <si>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</si>
  <si>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</si>
  <si>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</si>
  <si>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</si>
  <si>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</si>
  <si>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</si>
  <si>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</si>
  <si>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</si>
  <si>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</si>
  <si>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</si>
  <si>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</si>
  <si>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</si>
  <si>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</si>
  <si>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</si>
  <si>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</si>
  <si>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</si>
  <si>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</si>
  <si>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</si>
  <si>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</si>
  <si>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</si>
  <si>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</si>
  <si>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</si>
  <si>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</si>
  <si>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</si>
  <si>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</si>
  <si>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</si>
  <si>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</si>
  <si>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</si>
  <si>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</si>
  <si>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</si>
  <si>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</si>
  <si>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</si>
  <si>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</si>
  <si>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</si>
  <si>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</si>
  <si>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</si>
  <si>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</si>
  <si>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</si>
  <si>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</si>
  <si>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</si>
  <si>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</si>
  <si>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</si>
  <si>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</si>
  <si>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</si>
  <si>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</si>
  <si>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</si>
  <si>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</si>
  <si>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</si>
  <si>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</si>
  <si>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</si>
  <si>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</si>
  <si>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</si>
  <si>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</si>
  <si>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</si>
  <si>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川西町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</si>
  <si>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</si>
  <si>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</si>
  <si>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</si>
  <si>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</si>
  <si>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</si>
  <si>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</si>
  <si>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</si>
  <si>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</si>
  <si>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</si>
  <si>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</si>
  <si>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資産の老朽化が進んでいる。平成29年度中に県営水道100％受水に転換を予定しているため、浄水施設は廃止となる。
②管路経年化率
　3割以上の管路が法定耐用年数を経過しており、平均値の約3倍となっている。老朽管には石綿管も含まれている。
③管路更新率
　平成27年度は、配水管新設工事のため管路の更新をしなかった。水道水供給の安定性の確保するうえでも、石綿管を含む老朽管の更新を計画的に実施する必要がある。</t>
    <rPh sb="1" eb="3">
      <t>ユウケイ</t>
    </rPh>
    <rPh sb="3" eb="5">
      <t>コテイ</t>
    </rPh>
    <rPh sb="5" eb="7">
      <t>シサン</t>
    </rPh>
    <rPh sb="7" eb="9">
      <t>ゲンカ</t>
    </rPh>
    <rPh sb="9" eb="11">
      <t>ショウキャク</t>
    </rPh>
    <rPh sb="11" eb="12">
      <t>リツ</t>
    </rPh>
    <rPh sb="14" eb="16">
      <t>シサン</t>
    </rPh>
    <rPh sb="17" eb="20">
      <t>ロウキュウカ</t>
    </rPh>
    <rPh sb="21" eb="22">
      <t>スス</t>
    </rPh>
    <rPh sb="27" eb="29">
      <t>ヘイセイ</t>
    </rPh>
    <rPh sb="31" eb="34">
      <t>ネンドチュウ</t>
    </rPh>
    <rPh sb="35" eb="37">
      <t>ケンエイ</t>
    </rPh>
    <rPh sb="37" eb="39">
      <t>スイドウ</t>
    </rPh>
    <rPh sb="43" eb="44">
      <t>ジュ</t>
    </rPh>
    <rPh sb="44" eb="45">
      <t>スイ</t>
    </rPh>
    <rPh sb="46" eb="48">
      <t>テンカン</t>
    </rPh>
    <rPh sb="49" eb="51">
      <t>ヨテイ</t>
    </rPh>
    <rPh sb="58" eb="60">
      <t>ジョウスイ</t>
    </rPh>
    <rPh sb="60" eb="62">
      <t>シセツ</t>
    </rPh>
    <rPh sb="63" eb="65">
      <t>ハイシ</t>
    </rPh>
    <rPh sb="71" eb="73">
      <t>カンロ</t>
    </rPh>
    <rPh sb="73" eb="75">
      <t>ケイネン</t>
    </rPh>
    <rPh sb="75" eb="76">
      <t>カ</t>
    </rPh>
    <rPh sb="76" eb="77">
      <t>リツ</t>
    </rPh>
    <rPh sb="80" eb="83">
      <t>ワリイジョウ</t>
    </rPh>
    <rPh sb="84" eb="86">
      <t>カンロ</t>
    </rPh>
    <rPh sb="87" eb="89">
      <t>ホウテイ</t>
    </rPh>
    <rPh sb="89" eb="91">
      <t>タイヨウ</t>
    </rPh>
    <rPh sb="91" eb="93">
      <t>ネンスウ</t>
    </rPh>
    <rPh sb="94" eb="96">
      <t>ケイカ</t>
    </rPh>
    <rPh sb="101" eb="104">
      <t>ヘイキンチ</t>
    </rPh>
    <rPh sb="105" eb="106">
      <t>ヤク</t>
    </rPh>
    <rPh sb="107" eb="108">
      <t>バイ</t>
    </rPh>
    <rPh sb="115" eb="118">
      <t>ロウキュウカン</t>
    </rPh>
    <rPh sb="120" eb="122">
      <t>セキメン</t>
    </rPh>
    <rPh sb="122" eb="123">
      <t>カン</t>
    </rPh>
    <rPh sb="124" eb="125">
      <t>フク</t>
    </rPh>
    <rPh sb="133" eb="135">
      <t>カンロ</t>
    </rPh>
    <rPh sb="135" eb="137">
      <t>コウシン</t>
    </rPh>
    <rPh sb="137" eb="138">
      <t>リツ</t>
    </rPh>
    <rPh sb="140" eb="142">
      <t>ヘイセイ</t>
    </rPh>
    <rPh sb="144" eb="146">
      <t>ネンド</t>
    </rPh>
    <rPh sb="148" eb="150">
      <t>ハイスイ</t>
    </rPh>
    <rPh sb="150" eb="151">
      <t>カン</t>
    </rPh>
    <rPh sb="151" eb="153">
      <t>シンセツ</t>
    </rPh>
    <rPh sb="153" eb="155">
      <t>コウジ</t>
    </rPh>
    <rPh sb="158" eb="160">
      <t>カンロ</t>
    </rPh>
    <rPh sb="161" eb="163">
      <t>コウシン</t>
    </rPh>
    <rPh sb="170" eb="173">
      <t>スイドウスイ</t>
    </rPh>
    <rPh sb="173" eb="175">
      <t>キョウキュウ</t>
    </rPh>
    <rPh sb="176" eb="179">
      <t>アンテイセイ</t>
    </rPh>
    <rPh sb="180" eb="182">
      <t>カクホ</t>
    </rPh>
    <rPh sb="189" eb="191">
      <t>セキメン</t>
    </rPh>
    <rPh sb="191" eb="192">
      <t>カン</t>
    </rPh>
    <rPh sb="193" eb="194">
      <t>フク</t>
    </rPh>
    <rPh sb="195" eb="197">
      <t>ロウキュウ</t>
    </rPh>
    <rPh sb="197" eb="198">
      <t>カン</t>
    </rPh>
    <rPh sb="199" eb="201">
      <t>コウシン</t>
    </rPh>
    <rPh sb="202" eb="205">
      <t>ケイカクテキ</t>
    </rPh>
    <rPh sb="206" eb="208">
      <t>ジッシ</t>
    </rPh>
    <rPh sb="210" eb="212">
      <t>ヒツヨウ</t>
    </rPh>
    <phoneticPr fontId="4"/>
  </si>
  <si>
    <t>　財政状況は、経費削減等もあり良好であるが、更新投資が先送りされている状態であり、更新財源を確保して年次計画的に行っていく。老朽化の進んでいる浄水場施設は、平成29年度中に県営水道100％受水に転換し廃止する。今後は、経営の合理化および事業の効率化を図るため磯城郡の水道事業広域化に取り組む。</t>
    <rPh sb="1" eb="3">
      <t>ザイセイ</t>
    </rPh>
    <rPh sb="3" eb="5">
      <t>ジョウキョウ</t>
    </rPh>
    <rPh sb="7" eb="9">
      <t>ケイヒ</t>
    </rPh>
    <rPh sb="9" eb="12">
      <t>サクゲントウ</t>
    </rPh>
    <rPh sb="15" eb="17">
      <t>リョウコウ</t>
    </rPh>
    <rPh sb="22" eb="24">
      <t>コウシン</t>
    </rPh>
    <rPh sb="24" eb="26">
      <t>トウシ</t>
    </rPh>
    <rPh sb="27" eb="29">
      <t>サキオク</t>
    </rPh>
    <rPh sb="35" eb="37">
      <t>ジョウタイ</t>
    </rPh>
    <rPh sb="41" eb="43">
      <t>コウシン</t>
    </rPh>
    <rPh sb="43" eb="45">
      <t>ザイゲン</t>
    </rPh>
    <rPh sb="46" eb="48">
      <t>カクホ</t>
    </rPh>
    <rPh sb="50" eb="52">
      <t>ネンジ</t>
    </rPh>
    <rPh sb="52" eb="55">
      <t>ケイカクテキ</t>
    </rPh>
    <rPh sb="56" eb="57">
      <t>オコナ</t>
    </rPh>
    <rPh sb="62" eb="65">
      <t>ロウキュウカ</t>
    </rPh>
    <rPh sb="66" eb="67">
      <t>スス</t>
    </rPh>
    <rPh sb="71" eb="73">
      <t>ジョウスイ</t>
    </rPh>
    <rPh sb="73" eb="74">
      <t>ジョウ</t>
    </rPh>
    <rPh sb="74" eb="76">
      <t>シセツ</t>
    </rPh>
    <rPh sb="78" eb="80">
      <t>ヘイセイ</t>
    </rPh>
    <rPh sb="82" eb="85">
      <t>ネンドチュウ</t>
    </rPh>
    <rPh sb="86" eb="88">
      <t>ケンエイ</t>
    </rPh>
    <rPh sb="88" eb="90">
      <t>スイドウ</t>
    </rPh>
    <rPh sb="94" eb="95">
      <t>ジュ</t>
    </rPh>
    <rPh sb="95" eb="96">
      <t>スイ</t>
    </rPh>
    <rPh sb="97" eb="99">
      <t>テンカン</t>
    </rPh>
    <rPh sb="100" eb="102">
      <t>ハイシ</t>
    </rPh>
    <rPh sb="105" eb="107">
      <t>コンゴ</t>
    </rPh>
    <rPh sb="129" eb="131">
      <t>シキ</t>
    </rPh>
    <rPh sb="131" eb="132">
      <t>グン</t>
    </rPh>
    <rPh sb="133" eb="135">
      <t>スイドウ</t>
    </rPh>
    <rPh sb="135" eb="137">
      <t>ジギョウ</t>
    </rPh>
    <rPh sb="137" eb="140">
      <t>コウイキカ</t>
    </rPh>
    <rPh sb="141" eb="142">
      <t>ト</t>
    </rPh>
    <rPh sb="143" eb="144">
      <t>ク</t>
    </rPh>
    <phoneticPr fontId="4"/>
  </si>
  <si>
    <t>①経常収支比率
　水道料金収入が減少しているなかで費用削減に努め前年度以上の数値となった。
②累積欠損金比率
　前年度の会計制度改正で欠損金が解消された。今後も経営の健全化に努める。
③流動比率
　流動資産は増加したが、未払金の増加により前年度を下回る数値となり、全国及び類似団体平均以下となったが、100％を超えており短期的な資金力は引き続き維持していきたい。
④企業債残高対給水収益比率
　順調に減少しているように見えるが、管路の更新が遅れているため類似団体平均よりも企業債残高が少ない運営である。
⑤料金回収率
　水道料金収入だけで給水原価を賄うことができているが、29年度中に県営水道100％受水に転換を予定しており、今後適切な料金の検討が必要となる。
⑥給水原価
　費用削減等により、給水原価を抑えることができた。
⑦施設利用率
　人口の減少に伴う配水量の減少減少傾向が進んでいる。平成29年度中に県営水道100％受水に転換する予定である。
⑧有収率
　全国及び類似団体平均を上回り、ほぼ横ばいで維持している。
　</t>
    <rPh sb="1" eb="3">
      <t>ケイジョウ</t>
    </rPh>
    <rPh sb="3" eb="5">
      <t>シュウシ</t>
    </rPh>
    <rPh sb="5" eb="7">
      <t>ヒリツ</t>
    </rPh>
    <rPh sb="9" eb="11">
      <t>スイドウ</t>
    </rPh>
    <rPh sb="11" eb="13">
      <t>リョウキン</t>
    </rPh>
    <rPh sb="13" eb="15">
      <t>シュウニュウ</t>
    </rPh>
    <rPh sb="16" eb="18">
      <t>ゲンショウ</t>
    </rPh>
    <rPh sb="25" eb="27">
      <t>ヒヨウ</t>
    </rPh>
    <rPh sb="27" eb="29">
      <t>サクゲン</t>
    </rPh>
    <rPh sb="30" eb="31">
      <t>ツト</t>
    </rPh>
    <rPh sb="32" eb="35">
      <t>ゼンネンド</t>
    </rPh>
    <rPh sb="35" eb="37">
      <t>イジョウ</t>
    </rPh>
    <rPh sb="38" eb="40">
      <t>スウチ</t>
    </rPh>
    <rPh sb="47" eb="49">
      <t>ルイセキ</t>
    </rPh>
    <rPh sb="49" eb="51">
      <t>ケッソン</t>
    </rPh>
    <rPh sb="51" eb="52">
      <t>キン</t>
    </rPh>
    <rPh sb="52" eb="54">
      <t>ヒリツ</t>
    </rPh>
    <rPh sb="56" eb="59">
      <t>ゼンネンド</t>
    </rPh>
    <rPh sb="60" eb="62">
      <t>カイケイ</t>
    </rPh>
    <rPh sb="62" eb="64">
      <t>セイド</t>
    </rPh>
    <rPh sb="64" eb="66">
      <t>カイセイ</t>
    </rPh>
    <rPh sb="67" eb="70">
      <t>ケッソンキン</t>
    </rPh>
    <rPh sb="71" eb="73">
      <t>カイショウ</t>
    </rPh>
    <rPh sb="77" eb="79">
      <t>コンゴ</t>
    </rPh>
    <rPh sb="80" eb="82">
      <t>ケイエイ</t>
    </rPh>
    <rPh sb="83" eb="86">
      <t>ケンゼンカ</t>
    </rPh>
    <rPh sb="87" eb="88">
      <t>ツト</t>
    </rPh>
    <rPh sb="93" eb="95">
      <t>リュウドウ</t>
    </rPh>
    <rPh sb="95" eb="97">
      <t>ヒリツ</t>
    </rPh>
    <rPh sb="99" eb="101">
      <t>リュウドウ</t>
    </rPh>
    <rPh sb="101" eb="103">
      <t>シサン</t>
    </rPh>
    <rPh sb="104" eb="106">
      <t>ゾウカ</t>
    </rPh>
    <rPh sb="110" eb="111">
      <t>ミ</t>
    </rPh>
    <rPh sb="111" eb="112">
      <t>バラ</t>
    </rPh>
    <rPh sb="112" eb="113">
      <t>キン</t>
    </rPh>
    <rPh sb="114" eb="116">
      <t>ゾウカ</t>
    </rPh>
    <rPh sb="119" eb="122">
      <t>ゼンネンド</t>
    </rPh>
    <rPh sb="123" eb="125">
      <t>シタマワ</t>
    </rPh>
    <rPh sb="126" eb="128">
      <t>スウチ</t>
    </rPh>
    <rPh sb="132" eb="134">
      <t>ゼンコク</t>
    </rPh>
    <rPh sb="134" eb="135">
      <t>オヨ</t>
    </rPh>
    <rPh sb="136" eb="138">
      <t>ルイジ</t>
    </rPh>
    <rPh sb="138" eb="140">
      <t>ダンタイ</t>
    </rPh>
    <rPh sb="140" eb="142">
      <t>ヘイキン</t>
    </rPh>
    <rPh sb="142" eb="144">
      <t>イカ</t>
    </rPh>
    <rPh sb="155" eb="156">
      <t>コ</t>
    </rPh>
    <rPh sb="160" eb="163">
      <t>タンキテキ</t>
    </rPh>
    <rPh sb="164" eb="167">
      <t>シキンリョク</t>
    </rPh>
    <rPh sb="168" eb="169">
      <t>ヒ</t>
    </rPh>
    <rPh sb="170" eb="171">
      <t>ツヅ</t>
    </rPh>
    <rPh sb="172" eb="174">
      <t>イジ</t>
    </rPh>
    <rPh sb="183" eb="185">
      <t>キギョウ</t>
    </rPh>
    <rPh sb="185" eb="186">
      <t>サイ</t>
    </rPh>
    <rPh sb="186" eb="188">
      <t>ザンダカ</t>
    </rPh>
    <rPh sb="188" eb="189">
      <t>タイ</t>
    </rPh>
    <rPh sb="189" eb="191">
      <t>キュウスイ</t>
    </rPh>
    <rPh sb="191" eb="193">
      <t>シュウエキ</t>
    </rPh>
    <rPh sb="193" eb="195">
      <t>ヒリツ</t>
    </rPh>
    <rPh sb="197" eb="199">
      <t>ジュンチョウ</t>
    </rPh>
    <rPh sb="200" eb="202">
      <t>ゲンショウ</t>
    </rPh>
    <rPh sb="209" eb="210">
      <t>ミ</t>
    </rPh>
    <rPh sb="214" eb="216">
      <t>カンロ</t>
    </rPh>
    <rPh sb="217" eb="219">
      <t>コウシン</t>
    </rPh>
    <rPh sb="220" eb="221">
      <t>オク</t>
    </rPh>
    <rPh sb="227" eb="229">
      <t>ルイジ</t>
    </rPh>
    <rPh sb="229" eb="231">
      <t>ダンタイ</t>
    </rPh>
    <rPh sb="231" eb="233">
      <t>ヘイキン</t>
    </rPh>
    <rPh sb="236" eb="238">
      <t>キギョウ</t>
    </rPh>
    <rPh sb="238" eb="239">
      <t>サイ</t>
    </rPh>
    <rPh sb="239" eb="241">
      <t>ザンダカ</t>
    </rPh>
    <rPh sb="242" eb="243">
      <t>スク</t>
    </rPh>
    <rPh sb="245" eb="247">
      <t>ウンエイ</t>
    </rPh>
    <rPh sb="253" eb="255">
      <t>リョウキン</t>
    </rPh>
    <rPh sb="255" eb="257">
      <t>カイシュウ</t>
    </rPh>
    <rPh sb="257" eb="258">
      <t>リツ</t>
    </rPh>
    <rPh sb="260" eb="262">
      <t>スイドウ</t>
    </rPh>
    <rPh sb="262" eb="264">
      <t>リョウキン</t>
    </rPh>
    <rPh sb="264" eb="266">
      <t>シュウニュウ</t>
    </rPh>
    <rPh sb="269" eb="271">
      <t>キュウスイ</t>
    </rPh>
    <rPh sb="271" eb="273">
      <t>ゲンカ</t>
    </rPh>
    <rPh sb="274" eb="275">
      <t>マカナ</t>
    </rPh>
    <rPh sb="288" eb="291">
      <t>ネンドチュウ</t>
    </rPh>
    <rPh sb="292" eb="294">
      <t>ケンエイ</t>
    </rPh>
    <rPh sb="294" eb="296">
      <t>スイドウ</t>
    </rPh>
    <rPh sb="300" eb="301">
      <t>ジュ</t>
    </rPh>
    <rPh sb="301" eb="302">
      <t>スイ</t>
    </rPh>
    <rPh sb="303" eb="305">
      <t>テンカン</t>
    </rPh>
    <rPh sb="306" eb="308">
      <t>ヨテイ</t>
    </rPh>
    <rPh sb="313" eb="315">
      <t>コンゴ</t>
    </rPh>
    <rPh sb="315" eb="317">
      <t>テキセツ</t>
    </rPh>
    <rPh sb="318" eb="320">
      <t>リョウキン</t>
    </rPh>
    <rPh sb="332" eb="334">
      <t>キュウスイ</t>
    </rPh>
    <rPh sb="334" eb="336">
      <t>ゲンカ</t>
    </rPh>
    <rPh sb="338" eb="340">
      <t>ヒヨウ</t>
    </rPh>
    <rPh sb="340" eb="343">
      <t>サクゲントウ</t>
    </rPh>
    <rPh sb="347" eb="349">
      <t>キュウスイ</t>
    </rPh>
    <rPh sb="349" eb="351">
      <t>ゲンカ</t>
    </rPh>
    <rPh sb="352" eb="353">
      <t>オサ</t>
    </rPh>
    <rPh sb="364" eb="366">
      <t>シセツ</t>
    </rPh>
    <rPh sb="366" eb="369">
      <t>リヨウリツ</t>
    </rPh>
    <rPh sb="371" eb="373">
      <t>ジンコウ</t>
    </rPh>
    <rPh sb="374" eb="375">
      <t>ゲン</t>
    </rPh>
    <rPh sb="375" eb="376">
      <t>ショウ</t>
    </rPh>
    <rPh sb="377" eb="378">
      <t>トモナ</t>
    </rPh>
    <rPh sb="381" eb="382">
      <t>リョウ</t>
    </rPh>
    <rPh sb="383" eb="385">
      <t>ゲンショウ</t>
    </rPh>
    <rPh sb="385" eb="387">
      <t>ゲンショウ</t>
    </rPh>
    <rPh sb="387" eb="389">
      <t>ケイコウ</t>
    </rPh>
    <rPh sb="390" eb="391">
      <t>スス</t>
    </rPh>
    <rPh sb="396" eb="398">
      <t>ヘイセイ</t>
    </rPh>
    <rPh sb="400" eb="402">
      <t>ネンド</t>
    </rPh>
    <rPh sb="402" eb="403">
      <t>チュウ</t>
    </rPh>
    <rPh sb="404" eb="406">
      <t>ケンエイ</t>
    </rPh>
    <rPh sb="406" eb="408">
      <t>スイドウ</t>
    </rPh>
    <rPh sb="412" eb="413">
      <t>ジュ</t>
    </rPh>
    <rPh sb="413" eb="414">
      <t>スイ</t>
    </rPh>
    <rPh sb="415" eb="417">
      <t>テンカン</t>
    </rPh>
    <rPh sb="419" eb="421">
      <t>ヨテイ</t>
    </rPh>
    <rPh sb="427" eb="428">
      <t>ユウ</t>
    </rPh>
    <rPh sb="428" eb="429">
      <t>シュウ</t>
    </rPh>
    <rPh sb="429" eb="430">
      <t>リツ</t>
    </rPh>
    <rPh sb="432" eb="434">
      <t>ゼンコク</t>
    </rPh>
    <rPh sb="434" eb="435">
      <t>オヨ</t>
    </rPh>
    <rPh sb="436" eb="438">
      <t>ルイジ</t>
    </rPh>
    <rPh sb="438" eb="440">
      <t>ダンタイ</t>
    </rPh>
    <rPh sb="440" eb="442">
      <t>ヘイキン</t>
    </rPh>
    <rPh sb="443" eb="445">
      <t>ウワマワ</t>
    </rPh>
    <rPh sb="449" eb="450">
      <t>ヨコ</t>
    </rPh>
    <rPh sb="453" eb="45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</si>
</sst>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formatCode="#,##0.00;&quot;△&quot;#,##0.00;&quot;-&quot;">
                  <c:v>0.47</c:v>
                </c:pt>
                <c:pt idx="4">
                  <c:v>0</c:v>
                </c:pt>
              </c:numCache>
            </c:numRef>
          </c:val>
        </c:ser>
        <c:dLbls>
          <c:showLegendKey val="0"/>
          <c:showVal val="0"/>
          <c:showCatName val="0"/>
          <c:showSerName val="0"/>
          <c:showPercent val="0"/>
          <c:showBubbleSize val="0"/>
        </c:dLbls>
        <c:gapWidth val="150"/>
        <c:axId val="77815808"/>
        <c:axId val="778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7815808"/>
        <c:axId val="77817728"/>
      </c:lineChart>
      <c:dateAx>
        <c:axId val="77815808"/>
        <c:scaling>
          <c:orientation val="minMax"/>
        </c:scaling>
        <c:delete val="1"/>
        <c:axPos val="b"/>
        <c:numFmt formatCode="ge" sourceLinked="1"/>
        <c:majorTickMark val="none"/>
        <c:minorTickMark val="none"/>
        <c:tickLblPos val="none"/>
        <c:crossAx val="77817728"/>
        <c:crosses val="autoZero"/>
        <c:auto val="1"/>
        <c:lblOffset val="100"/>
        <c:baseTimeUnit val="years"/>
      </c:dateAx>
      <c:valAx>
        <c:axId val="77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47.63</c:v>
                </c:pt>
                <c:pt idx="1">
                  <c:v>47.61</c:v>
                </c:pt>
                <c:pt idx="2">
                  <c:v>47.01</c:v>
                </c:pt>
                <c:pt idx="3">
                  <c:v>46.71</c:v>
                </c:pt>
                <c:pt idx="4">
                  <c:v>45.55</c:v>
                </c:pt>
              </c:numCache>
            </c:numRef>
          </c:val>
        </c:ser>
        <c:dLbls>
          <c:showLegendKey val="0"/>
          <c:showVal val="0"/>
          <c:showCatName val="0"/>
          <c:showSerName val="0"/>
          <c:showPercent val="0"/>
          <c:showBubbleSize val="0"/>
        </c:dLbls>
        <c:gapWidth val="150"/>
        <c:axId val="84726144"/>
        <c:axId val="84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4726144"/>
        <c:axId val="84728064"/>
      </c:lineChart>
      <c:dateAx>
        <c:axId val="84726144"/>
        <c:scaling>
          <c:orientation val="minMax"/>
        </c:scaling>
        <c:delete val="1"/>
        <c:axPos val="b"/>
        <c:numFmt formatCode="ge" sourceLinked="1"/>
        <c:majorTickMark val="none"/>
        <c:minorTickMark val="none"/>
        <c:tickLblPos val="none"/>
        <c:crossAx val="84728064"/>
        <c:crosses val="autoZero"/>
        <c:auto val="1"/>
        <c:lblOffset val="100"/>
        <c:baseTimeUnit val="years"/>
      </c:dateAx>
      <c:valAx>
        <c:axId val="84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91.57</c:v>
                </c:pt>
                <c:pt idx="1">
                  <c:v>90.49</c:v>
                </c:pt>
                <c:pt idx="2">
                  <c:v>92.31</c:v>
                </c:pt>
                <c:pt idx="3">
                  <c:v>89.45</c:v>
                </c:pt>
                <c:pt idx="4">
                  <c:v>91.49</c:v>
                </c:pt>
              </c:numCache>
            </c:numRef>
          </c:val>
        </c:ser>
        <c:dLbls>
          <c:showLegendKey val="0"/>
          <c:showVal val="0"/>
          <c:showCatName val="0"/>
          <c:showSerName val="0"/>
          <c:showPercent val="0"/>
          <c:showBubbleSize val="0"/>
        </c:dLbls>
        <c:gapWidth val="150"/>
        <c:axId val="86147072"/>
        <c:axId val="861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6147072"/>
        <c:axId val="86148992"/>
      </c:lineChart>
      <c:dateAx>
        <c:axId val="86147072"/>
        <c:scaling>
          <c:orientation val="minMax"/>
        </c:scaling>
        <c:delete val="1"/>
        <c:axPos val="b"/>
        <c:numFmt formatCode="ge" sourceLinked="1"/>
        <c:majorTickMark val="none"/>
        <c:minorTickMark val="none"/>
        <c:tickLblPos val="none"/>
        <c:crossAx val="86148992"/>
        <c:crosses val="autoZero"/>
        <c:auto val="1"/>
        <c:lblOffset val="100"/>
        <c:baseTimeUnit val="years"/>
      </c:dateAx>
      <c:valAx>
        <c:axId val="861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104.12</c:v>
                </c:pt>
                <c:pt idx="1">
                  <c:v>81.75</c:v>
                </c:pt>
                <c:pt idx="2">
                  <c:v>95.16</c:v>
                </c:pt>
                <c:pt idx="3">
                  <c:v>113.04</c:v>
                </c:pt>
                <c:pt idx="4">
                  <c:v>115.31</c:v>
                </c:pt>
              </c:numCache>
            </c:numRef>
          </c:val>
        </c:ser>
        <c:dLbls>
          <c:showLegendKey val="0"/>
          <c:showVal val="0"/>
          <c:showCatName val="0"/>
          <c:showSerName val="0"/>
          <c:showPercent val="0"/>
          <c:showBubbleSize val="0"/>
        </c:dLbls>
        <c:gapWidth val="150"/>
        <c:axId val="77933952"/>
        <c:axId val="779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7933952"/>
        <c:axId val="77944320"/>
      </c:lineChart>
      <c:dateAx>
        <c:axId val="77933952"/>
        <c:scaling>
          <c:orientation val="minMax"/>
        </c:scaling>
        <c:delete val="1"/>
        <c:axPos val="b"/>
        <c:numFmt formatCode="ge" sourceLinked="1"/>
        <c:majorTickMark val="none"/>
        <c:minorTickMark val="none"/>
        <c:tickLblPos val="none"/>
        <c:crossAx val="77944320"/>
        <c:crosses val="autoZero"/>
        <c:auto val="1"/>
        <c:lblOffset val="100"/>
        <c:baseTimeUnit val="years"/>
      </c:dateAx>
      <c:valAx>
        <c:axId val="7794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9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54.1</c:v>
                </c:pt>
                <c:pt idx="1">
                  <c:v>50.16</c:v>
                </c:pt>
                <c:pt idx="2">
                  <c:v>50.78</c:v>
                </c:pt>
                <c:pt idx="3">
                  <c:v>57.12</c:v>
                </c:pt>
                <c:pt idx="4">
                  <c:v>58.38</c:v>
                </c:pt>
              </c:numCache>
            </c:numRef>
          </c:val>
        </c:ser>
        <c:dLbls>
          <c:showLegendKey val="0"/>
          <c:showVal val="0"/>
          <c:showCatName val="0"/>
          <c:showSerName val="0"/>
          <c:showPercent val="0"/>
          <c:showBubbleSize val="0"/>
        </c:dLbls>
        <c:gapWidth val="150"/>
        <c:axId val="77970432"/>
        <c:axId val="779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7970432"/>
        <c:axId val="77976704"/>
      </c:lineChart>
      <c:dateAx>
        <c:axId val="77970432"/>
        <c:scaling>
          <c:orientation val="minMax"/>
        </c:scaling>
        <c:delete val="1"/>
        <c:axPos val="b"/>
        <c:numFmt formatCode="ge" sourceLinked="1"/>
        <c:majorTickMark val="none"/>
        <c:minorTickMark val="none"/>
        <c:tickLblPos val="none"/>
        <c:crossAx val="77976704"/>
        <c:crosses val="autoZero"/>
        <c:auto val="1"/>
        <c:lblOffset val="100"/>
        <c:baseTimeUnit val="years"/>
      </c:dateAx>
      <c:valAx>
        <c:axId val="77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23.88</c:v>
                </c:pt>
                <c:pt idx="1">
                  <c:v>27.6</c:v>
                </c:pt>
                <c:pt idx="2">
                  <c:v>30.34</c:v>
                </c:pt>
                <c:pt idx="3">
                  <c:v>31.7</c:v>
                </c:pt>
                <c:pt idx="4">
                  <c:v>31.93</c:v>
                </c:pt>
              </c:numCache>
            </c:numRef>
          </c:val>
        </c:ser>
        <c:dLbls>
          <c:showLegendKey val="0"/>
          <c:showVal val="0"/>
          <c:showCatName val="0"/>
          <c:showSerName val="0"/>
          <c:showPercent val="0"/>
          <c:showBubbleSize val="0"/>
        </c:dLbls>
        <c:gapWidth val="150"/>
        <c:axId val="84521344"/>
        <c:axId val="845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4521344"/>
        <c:axId val="84523264"/>
      </c:lineChart>
      <c:dateAx>
        <c:axId val="84521344"/>
        <c:scaling>
          <c:orientation val="minMax"/>
        </c:scaling>
        <c:delete val="1"/>
        <c:axPos val="b"/>
        <c:numFmt formatCode="ge" sourceLinked="1"/>
        <c:majorTickMark val="none"/>
        <c:minorTickMark val="none"/>
        <c:tickLblPos val="none"/>
        <c:crossAx val="84523264"/>
        <c:crosses val="autoZero"/>
        <c:auto val="1"/>
        <c:lblOffset val="100"/>
        <c:baseTimeUnit val="years"/>
      </c:dateAx>
      <c:valAx>
        <c:axId val="845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3.02</c:v>
                </c:pt>
                <c:pt idx="1">
                  <c:v>32.07</c:v>
                </c:pt>
                <c:pt idx="2">
                  <c:v>37.4</c:v>
                </c:pt>
                <c:pt idx="3" formatCode="#,##0.00;&quot;△&quot;#,##0.00">
                  <c:v>0</c:v>
                </c:pt>
                <c:pt idx="4" formatCode="#,##0.00;&quot;△&quot;#,##0.00">
                  <c:v>0</c:v>
                </c:pt>
              </c:numCache>
            </c:numRef>
          </c:val>
        </c:ser>
        <c:dLbls>
          <c:showLegendKey val="0"/>
          <c:showVal val="0"/>
          <c:showCatName val="0"/>
          <c:showSerName val="0"/>
          <c:showPercent val="0"/>
          <c:showBubbleSize val="0"/>
        </c:dLbls>
        <c:gapWidth val="150"/>
        <c:axId val="84545920"/>
        <c:axId val="845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4545920"/>
        <c:axId val="84547840"/>
      </c:lineChart>
      <c:dateAx>
        <c:axId val="84545920"/>
        <c:scaling>
          <c:orientation val="minMax"/>
        </c:scaling>
        <c:delete val="1"/>
        <c:axPos val="b"/>
        <c:numFmt formatCode="ge" sourceLinked="1"/>
        <c:majorTickMark val="none"/>
        <c:minorTickMark val="none"/>
        <c:tickLblPos val="none"/>
        <c:crossAx val="84547840"/>
        <c:crosses val="autoZero"/>
        <c:auto val="1"/>
        <c:lblOffset val="100"/>
        <c:baseTimeUnit val="years"/>
      </c:dateAx>
      <c:valAx>
        <c:axId val="8454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5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2798.82</c:v>
                </c:pt>
                <c:pt idx="1">
                  <c:v>2505.5500000000002</c:v>
                </c:pt>
                <c:pt idx="2">
                  <c:v>657.22</c:v>
                </c:pt>
                <c:pt idx="3">
                  <c:v>529.77</c:v>
                </c:pt>
                <c:pt idx="4">
                  <c:v>399.93</c:v>
                </c:pt>
              </c:numCache>
            </c:numRef>
          </c:val>
        </c:ser>
        <c:dLbls>
          <c:showLegendKey val="0"/>
          <c:showVal val="0"/>
          <c:showCatName val="0"/>
          <c:showSerName val="0"/>
          <c:showPercent val="0"/>
          <c:showBubbleSize val="0"/>
        </c:dLbls>
        <c:gapWidth val="150"/>
        <c:axId val="84574592"/>
        <c:axId val="84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4574592"/>
        <c:axId val="84576512"/>
      </c:lineChart>
      <c:dateAx>
        <c:axId val="84574592"/>
        <c:scaling>
          <c:orientation val="minMax"/>
        </c:scaling>
        <c:delete val="1"/>
        <c:axPos val="b"/>
        <c:numFmt formatCode="ge" sourceLinked="1"/>
        <c:majorTickMark val="none"/>
        <c:minorTickMark val="none"/>
        <c:tickLblPos val="none"/>
        <c:crossAx val="84576512"/>
        <c:crosses val="autoZero"/>
        <c:auto val="1"/>
        <c:lblOffset val="100"/>
        <c:baseTimeUnit val="years"/>
      </c:dateAx>
      <c:valAx>
        <c:axId val="84576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269.61</c:v>
                </c:pt>
                <c:pt idx="1">
                  <c:v>260.27999999999997</c:v>
                </c:pt>
                <c:pt idx="2">
                  <c:v>242.51</c:v>
                </c:pt>
                <c:pt idx="3">
                  <c:v>235.49</c:v>
                </c:pt>
                <c:pt idx="4">
                  <c:v>218.68</c:v>
                </c:pt>
              </c:numCache>
            </c:numRef>
          </c:val>
        </c:ser>
        <c:dLbls>
          <c:showLegendKey val="0"/>
          <c:showVal val="0"/>
          <c:showCatName val="0"/>
          <c:showSerName val="0"/>
          <c:showPercent val="0"/>
          <c:showBubbleSize val="0"/>
        </c:dLbls>
        <c:gapWidth val="150"/>
        <c:axId val="84619264"/>
        <c:axId val="846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4619264"/>
        <c:axId val="84621184"/>
      </c:lineChart>
      <c:dateAx>
        <c:axId val="84619264"/>
        <c:scaling>
          <c:orientation val="minMax"/>
        </c:scaling>
        <c:delete val="1"/>
        <c:axPos val="b"/>
        <c:numFmt formatCode="ge" sourceLinked="1"/>
        <c:majorTickMark val="none"/>
        <c:minorTickMark val="none"/>
        <c:tickLblPos val="none"/>
        <c:crossAx val="84621184"/>
        <c:crosses val="autoZero"/>
        <c:auto val="1"/>
        <c:lblOffset val="100"/>
        <c:baseTimeUnit val="years"/>
      </c:dateAx>
      <c:valAx>
        <c:axId val="8462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99.92</c:v>
                </c:pt>
                <c:pt idx="1">
                  <c:v>79.22</c:v>
                </c:pt>
                <c:pt idx="2">
                  <c:v>92.3</c:v>
                </c:pt>
                <c:pt idx="3">
                  <c:v>102.54</c:v>
                </c:pt>
                <c:pt idx="4">
                  <c:v>108.7</c:v>
                </c:pt>
              </c:numCache>
            </c:numRef>
          </c:val>
        </c:ser>
        <c:dLbls>
          <c:showLegendKey val="0"/>
          <c:showVal val="0"/>
          <c:showCatName val="0"/>
          <c:showSerName val="0"/>
          <c:showPercent val="0"/>
          <c:showBubbleSize val="0"/>
        </c:dLbls>
        <c:gapWidth val="150"/>
        <c:axId val="84635008"/>
        <c:axId val="846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4635008"/>
        <c:axId val="84653568"/>
      </c:lineChart>
      <c:dateAx>
        <c:axId val="84635008"/>
        <c:scaling>
          <c:orientation val="minMax"/>
        </c:scaling>
        <c:delete val="1"/>
        <c:axPos val="b"/>
        <c:numFmt formatCode="ge" sourceLinked="1"/>
        <c:majorTickMark val="none"/>
        <c:minorTickMark val="none"/>
        <c:tickLblPos val="none"/>
        <c:crossAx val="84653568"/>
        <c:crosses val="autoZero"/>
        <c:auto val="1"/>
        <c:lblOffset val="100"/>
        <c:baseTimeUnit val="years"/>
      </c:dateAx>
      <c:valAx>
        <c:axId val="846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208.01</c:v>
                </c:pt>
                <c:pt idx="1">
                  <c:v>261.22000000000003</c:v>
                </c:pt>
                <c:pt idx="2">
                  <c:v>224.97</c:v>
                </c:pt>
                <c:pt idx="3">
                  <c:v>202.5</c:v>
                </c:pt>
                <c:pt idx="4">
                  <c:v>190.75</c:v>
                </c:pt>
              </c:numCache>
            </c:numRef>
          </c:val>
        </c:ser>
        <c:dLbls>
          <c:showLegendKey val="0"/>
          <c:showVal val="0"/>
          <c:showCatName val="0"/>
          <c:showSerName val="0"/>
          <c:showPercent val="0"/>
          <c:showBubbleSize val="0"/>
        </c:dLbls>
        <c:gapWidth val="150"/>
        <c:axId val="84679296"/>
        <c:axId val="846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4679296"/>
        <c:axId val="84693760"/>
      </c:lineChart>
      <c:dateAx>
        <c:axId val="84679296"/>
        <c:scaling>
          <c:orientation val="minMax"/>
        </c:scaling>
        <c:delete val="1"/>
        <c:axPos val="b"/>
        <c:numFmt formatCode="ge" sourceLinked="1"/>
        <c:majorTickMark val="none"/>
        <c:minorTickMark val="none"/>
        <c:tickLblPos val="none"/>
        <c:crossAx val="84693760"/>
        <c:crosses val="autoZero"/>
        <c:auto val="1"/>
        <c:lblOffset val="100"/>
        <c:baseTimeUnit val="years"/>
      </c:dateAx>
      <c:valAx>
        <c:axId val="846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63" zoomScaleNormal="100" workbookViewId="0">
      <selection activeCell="CB57" sqref="CB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奈良県　川西町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A8</v>
      </c>
      <c r="AA8" s="75"/>
      <c r="AB8" s="75"/>
      <c r="AC8" s="75"/>
      <c r="AD8" s="75"/>
      <c r="AE8" s="75"/>
      <c r="AF8" s="75"/>
      <c r="AG8" s="76"/>
      <c r="AH8" s="3"/>
      <c r="AI8" s="77">
        <f>データ!Q6</f>
        <v>8736</v>
      </c>
      <c r="AJ8" s="78"/>
      <c r="AK8" s="78"/>
      <c r="AL8" s="78"/>
      <c r="AM8" s="78"/>
      <c r="AN8" s="78"/>
      <c r="AO8" s="78"/>
      <c r="AP8" s="79"/>
      <c r="AQ8" s="57">
        <f>データ!R6</f>
        <v>5.93</v>
      </c>
      <c r="AR8" s="57"/>
      <c r="AS8" s="57"/>
      <c r="AT8" s="57"/>
      <c r="AU8" s="57"/>
      <c r="AV8" s="57"/>
      <c r="AW8" s="57"/>
      <c r="AX8" s="57"/>
      <c r="AY8" s="57">
        <f>データ!S6</f>
        <v>1473.19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67.09</v>
      </c>
      <c r="K10" s="57"/>
      <c r="L10" s="57"/>
      <c r="M10" s="57"/>
      <c r="N10" s="57"/>
      <c r="O10" s="57"/>
      <c r="P10" s="57"/>
      <c r="Q10" s="57"/>
      <c r="R10" s="57">
        <f>データ!O6</f>
        <v>100</v>
      </c>
      <c r="S10" s="57"/>
      <c r="T10" s="57"/>
      <c r="U10" s="57"/>
      <c r="V10" s="57"/>
      <c r="W10" s="57"/>
      <c r="X10" s="57"/>
      <c r="Y10" s="57"/>
      <c r="Z10" s="65">
        <f>データ!P6</f>
        <v>3900</v>
      </c>
      <c r="AA10" s="65"/>
      <c r="AB10" s="65"/>
      <c r="AC10" s="65"/>
      <c r="AD10" s="65"/>
      <c r="AE10" s="65"/>
      <c r="AF10" s="65"/>
      <c r="AG10" s="65"/>
      <c r="AH10" s="2"/>
      <c r="AI10" s="65">
        <f>データ!T6</f>
        <v>8721</v>
      </c>
      <c r="AJ10" s="65"/>
      <c r="AK10" s="65"/>
      <c r="AL10" s="65"/>
      <c r="AM10" s="65"/>
      <c r="AN10" s="65"/>
      <c r="AO10" s="65"/>
      <c r="AP10" s="65"/>
      <c r="AQ10" s="57">
        <f>データ!U6</f>
        <v>5.94</v>
      </c>
      <c r="AR10" s="57"/>
      <c r="AS10" s="57"/>
      <c r="AT10" s="57"/>
      <c r="AU10" s="57"/>
      <c r="AV10" s="57"/>
      <c r="AW10" s="57"/>
      <c r="AX10" s="57"/>
      <c r="AY10" s="57">
        <f>データ!V6</f>
        <v>1468.18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293610</v>
      </c>
      <c r="D6" s="31">
        <f t="shared" si="3"/>
        <v>46</v>
      </c>
      <c r="E6" s="31">
        <f t="shared" si="3"/>
        <v>1</v>
      </c>
      <c r="F6" s="31">
        <f t="shared" si="3"/>
        <v>0</v>
      </c>
      <c r="G6" s="31">
        <f t="shared" si="3"/>
        <v>1</v>
      </c>
      <c r="H6" s="31" t="str">
        <f t="shared" si="3"/>
        <v>奈良県　川西町</v>
      </c>
      <c r="I6" s="31" t="str">
        <f t="shared" si="3"/>
        <v>法適用</v>
      </c>
      <c r="J6" s="31" t="str">
        <f t="shared" si="3"/>
        <v>水道事業</v>
      </c>
      <c r="K6" s="31" t="str">
        <f t="shared" si="3"/>
        <v>末端給水事業</v>
      </c>
      <c r="L6" s="31" t="str">
        <f t="shared" si="3"/>
        <v>A8</v>
      </c>
      <c r="M6" s="32" t="str">
        <f t="shared" si="3"/>
        <v>-</v>
      </c>
      <c r="N6" s="32">
        <f t="shared" si="3"/>
        <v>67.09</v>
      </c>
      <c r="O6" s="32">
        <f t="shared" si="3"/>
        <v>100</v>
      </c>
      <c r="P6" s="32">
        <f t="shared" si="3"/>
        <v>3900</v>
      </c>
      <c r="Q6" s="32">
        <f t="shared" si="3"/>
        <v>8736</v>
      </c>
      <c r="R6" s="32">
        <f t="shared" si="3"/>
        <v>5.93</v>
      </c>
      <c r="S6" s="32">
        <f t="shared" si="3"/>
        <v>1473.19</v>
      </c>
      <c r="T6" s="32">
        <f t="shared" si="3"/>
        <v>8721</v>
      </c>
      <c r="U6" s="32">
        <f t="shared" si="3"/>
        <v>5.94</v>
      </c>
      <c r="V6" s="32">
        <f t="shared" si="3"/>
        <v>1468.18</v>
      </c>
      <c r="W6" s="33">
        <f>IF(W7="",NA(),W7)</f>
        <v>104.12</v>
      </c>
      <c r="X6" s="33">
        <f t="shared" ref="X6:AF6" si="4">IF(X7="",NA(),X7)</f>
        <v>81.75</v>
      </c>
      <c r="Y6" s="33">
        <f t="shared" si="4"/>
        <v>95.16</v>
      </c>
      <c r="Z6" s="33">
        <f t="shared" si="4"/>
        <v>113.04</v>
      </c>
      <c r="AA6" s="33">
        <f t="shared" si="4"/>
        <v>115.31</v>
      </c>
      <c r="AB6" s="33">
        <f t="shared" si="4"/>
        <v>104.82</v>
      </c>
      <c r="AC6" s="33">
        <f t="shared" si="4"/>
        <v>104.95</v>
      </c>
      <c r="AD6" s="33">
        <f t="shared" si="4"/>
        <v>105.53</v>
      </c>
      <c r="AE6" s="33">
        <f t="shared" si="4"/>
        <v>107.2</v>
      </c>
      <c r="AF6" s="33">
        <f t="shared" si="4"/>
        <v>106.62</v>
      </c>
      <c r="AG6" s="32" t="str">
        <f>IF(AG7="","",IF(AG7="-","【-】","【"&amp;SUBSTITUTE(TEXT(AG7,"#,##0.00"),"-","△")&amp;"】"))</f>
        <v>【113.56】</v>
      </c>
      <c r="AH6" s="33">
        <f>IF(AH7="",NA(),AH7)</f>
        <v>3.02</v>
      </c>
      <c r="AI6" s="33">
        <f t="shared" ref="AI6:AQ6" si="5">IF(AI7="",NA(),AI7)</f>
        <v>32.07</v>
      </c>
      <c r="AJ6" s="33">
        <f t="shared" si="5"/>
        <v>37.4</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2798.82</v>
      </c>
      <c r="AT6" s="33">
        <f t="shared" ref="AT6:BB6" si="6">IF(AT7="",NA(),AT7)</f>
        <v>2505.5500000000002</v>
      </c>
      <c r="AU6" s="33">
        <f t="shared" si="6"/>
        <v>657.22</v>
      </c>
      <c r="AV6" s="33">
        <f t="shared" si="6"/>
        <v>529.77</v>
      </c>
      <c r="AW6" s="33">
        <f t="shared" si="6"/>
        <v>399.93</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269.61</v>
      </c>
      <c r="BE6" s="33">
        <f t="shared" ref="BE6:BM6" si="7">IF(BE7="",NA(),BE7)</f>
        <v>260.27999999999997</v>
      </c>
      <c r="BF6" s="33">
        <f t="shared" si="7"/>
        <v>242.51</v>
      </c>
      <c r="BG6" s="33">
        <f t="shared" si="7"/>
        <v>235.49</v>
      </c>
      <c r="BH6" s="33">
        <f t="shared" si="7"/>
        <v>218.68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99.92</v>
      </c>
      <c r="BP6" s="33">
        <f t="shared" ref="BP6:BX6" si="8">IF(BP7="",NA(),BP7)</f>
        <v>79.22</v>
      </c>
      <c r="BQ6" s="33">
        <f t="shared" si="8"/>
        <v>92.3</v>
      </c>
      <c r="BR6" s="33">
        <f t="shared" si="8"/>
        <v>102.54</v>
      </c>
      <c r="BS6" s="33">
        <f t="shared" si="8"/>
        <v>108.7</v>
      </c>
      <c r="BT6" s="33">
        <f t="shared" si="8"/>
        <v>90.17</v>
      </c>
      <c r="BU6" s="33">
        <f t="shared" si="8"/>
        <v>90.69</v>
      </c>
      <c r="BV6" s="33">
        <f t="shared" si="8"/>
        <v>90.64</v>
      </c>
      <c r="BW6" s="33">
        <f t="shared" si="8"/>
        <v>93.66</v>
      </c>
      <c r="BX6" s="33">
        <f t="shared" si="8"/>
        <v>92.76</v>
      </c>
      <c r="BY6" s="32" t="str">
        <f>IF(BY7="","",IF(BY7="-","【-】","【"&amp;SUBSTITUTE(TEXT(BY7,"#,##0.00"),"-","△")&amp;"】"))</f>
        <v>【104.99】</v>
      </c>
      <c r="BZ6" s="33">
        <f>IF(BZ7="",NA(),BZ7)</f>
        <v>208.01</v>
      </c>
      <c r="CA6" s="33">
        <f t="shared" ref="CA6:CI6" si="9">IF(CA7="",NA(),CA7)</f>
        <v>261.22000000000003</v>
      </c>
      <c r="CB6" s="33">
        <f t="shared" si="9"/>
        <v>224.97</v>
      </c>
      <c r="CC6" s="33">
        <f t="shared" si="9"/>
        <v>202.5</v>
      </c>
      <c r="CD6" s="33">
        <f t="shared" si="9"/>
        <v>190.75</v>
      </c>
      <c r="CE6" s="33">
        <f t="shared" si="9"/>
        <v>210.28</v>
      </c>
      <c r="CF6" s="33">
        <f t="shared" si="9"/>
        <v>211.08</v>
      </c>
      <c r="CG6" s="33">
        <f t="shared" si="9"/>
        <v>213.52</v>
      </c>
      <c r="CH6" s="33">
        <f t="shared" si="9"/>
        <v>208.21</v>
      </c>
      <c r="CI6" s="33">
        <f t="shared" si="9"/>
        <v>208.67</v>
      </c>
      <c r="CJ6" s="32" t="str">
        <f>IF(CJ7="","",IF(CJ7="-","【-】","【"&amp;SUBSTITUTE(TEXT(CJ7,"#,##0.00"),"-","△")&amp;"】"))</f>
        <v>【163.72】</v>
      </c>
      <c r="CK6" s="33">
        <f>IF(CK7="",NA(),CK7)</f>
        <v>47.63</v>
      </c>
      <c r="CL6" s="33">
        <f t="shared" ref="CL6:CT6" si="10">IF(CL7="",NA(),CL7)</f>
        <v>47.61</v>
      </c>
      <c r="CM6" s="33">
        <f t="shared" si="10"/>
        <v>47.01</v>
      </c>
      <c r="CN6" s="33">
        <f t="shared" si="10"/>
        <v>46.71</v>
      </c>
      <c r="CO6" s="33">
        <f t="shared" si="10"/>
        <v>45.55</v>
      </c>
      <c r="CP6" s="33">
        <f t="shared" si="10"/>
        <v>50.49</v>
      </c>
      <c r="CQ6" s="33">
        <f t="shared" si="10"/>
        <v>49.69</v>
      </c>
      <c r="CR6" s="33">
        <f t="shared" si="10"/>
        <v>49.77</v>
      </c>
      <c r="CS6" s="33">
        <f t="shared" si="10"/>
        <v>49.22</v>
      </c>
      <c r="CT6" s="33">
        <f t="shared" si="10"/>
        <v>49.08</v>
      </c>
      <c r="CU6" s="32" t="str">
        <f>IF(CU7="","",IF(CU7="-","【-】","【"&amp;SUBSTITUTE(TEXT(CU7,"#,##0.00"),"-","△")&amp;"】"))</f>
        <v>【59.76】</v>
      </c>
      <c r="CV6" s="33">
        <f>IF(CV7="",NA(),CV7)</f>
        <v>91.57</v>
      </c>
      <c r="CW6" s="33">
        <f t="shared" ref="CW6:DE6" si="11">IF(CW7="",NA(),CW7)</f>
        <v>90.49</v>
      </c>
      <c r="CX6" s="33">
        <f t="shared" si="11"/>
        <v>92.31</v>
      </c>
      <c r="CY6" s="33">
        <f t="shared" si="11"/>
        <v>89.45</v>
      </c>
      <c r="CZ6" s="33">
        <f t="shared" si="11"/>
        <v>91.49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54.1</v>
      </c>
      <c r="DH6" s="33">
        <f t="shared" ref="DH6:DP6" si="12">IF(DH7="",NA(),DH7)</f>
        <v>50.16</v>
      </c>
      <c r="DI6" s="33">
        <f t="shared" si="12"/>
        <v>50.78</v>
      </c>
      <c r="DJ6" s="33">
        <f t="shared" si="12"/>
        <v>57.12</v>
      </c>
      <c r="DK6" s="33">
        <f t="shared" si="12"/>
        <v>58.38</v>
      </c>
      <c r="DL6" s="33">
        <f t="shared" si="12"/>
        <v>34.24</v>
      </c>
      <c r="DM6" s="33">
        <f t="shared" si="12"/>
        <v>35.18</v>
      </c>
      <c r="DN6" s="33">
        <f t="shared" si="12"/>
        <v>36.43</v>
      </c>
      <c r="DO6" s="33">
        <f t="shared" si="12"/>
        <v>46.12</v>
      </c>
      <c r="DP6" s="33">
        <f t="shared" si="12"/>
        <v>47.44</v>
      </c>
      <c r="DQ6" s="32" t="str">
        <f>IF(DQ7="","",IF(DQ7="-","【-】","【"&amp;SUBSTITUTE(TEXT(DQ7,"#,##0.00"),"-","△")&amp;"】"))</f>
        <v>【47.18】</v>
      </c>
      <c r="DR6" s="33">
        <f>IF(DR7="",NA(),DR7)</f>
        <v>23.88</v>
      </c>
      <c r="DS6" s="33">
        <f t="shared" ref="DS6:EA6" si="13">IF(DS7="",NA(),DS7)</f>
        <v>27.6</v>
      </c>
      <c r="DT6" s="33">
        <f t="shared" si="13"/>
        <v>30.34</v>
      </c>
      <c r="DU6" s="33">
        <f t="shared" si="13"/>
        <v>31.7</v>
      </c>
      <c r="DV6" s="33">
        <f t="shared" si="13"/>
        <v>31.93</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3">
        <f t="shared" si="14"/>
        <v>0.47</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293610</v>
      </c>
      <c r="D7" s="35">
        <v>46</v>
      </c>
      <c r="E7" s="35">
        <v>1</v>
      </c>
      <c r="F7" s="35">
        <v>0</v>
      </c>
      <c r="G7" s="35">
        <v>1</v>
      </c>
      <c r="H7" s="35" t="s">
        <v>92</v>
      </c>
      <c r="I7" s="35" t="s">
        <v>93</v>
      </c>
      <c r="J7" s="35" t="s">
        <v>94</v>
      </c>
      <c r="K7" s="35" t="s">
        <v>95</v>
      </c>
      <c r="L7" s="35" t="s">
        <v>96</v>
      </c>
      <c r="M7" s="36" t="s">
        <v>97</v>
      </c>
      <c r="N7" s="36">
        <v>67.09</v>
      </c>
      <c r="O7" s="36">
        <v>100</v>
      </c>
      <c r="P7" s="36">
        <v>3900</v>
      </c>
      <c r="Q7" s="36">
        <v>8736</v>
      </c>
      <c r="R7" s="36">
        <v>5.93</v>
      </c>
      <c r="S7" s="36">
        <v>1473.19</v>
      </c>
      <c r="T7" s="36">
        <v>8721</v>
      </c>
      <c r="U7" s="36">
        <v>5.94</v>
      </c>
      <c r="V7" s="36">
        <v>1468.18</v>
      </c>
      <c r="W7" s="36">
        <v>104.12</v>
      </c>
      <c r="X7" s="36">
        <v>81.75</v>
      </c>
      <c r="Y7" s="36">
        <v>95.16</v>
      </c>
      <c r="Z7" s="36">
        <v>113.04</v>
      </c>
      <c r="AA7" s="36">
        <v>115.31</v>
      </c>
      <c r="AB7" s="36">
        <v>104.82</v>
      </c>
      <c r="AC7" s="36">
        <v>104.95</v>
      </c>
      <c r="AD7" s="36">
        <v>105.53</v>
      </c>
      <c r="AE7" s="36">
        <v>107.2</v>
      </c>
      <c r="AF7" s="36">
        <v>106.62</v>
      </c>
      <c r="AG7" s="36">
        <v>113.56</v>
      </c>
      <c r="AH7" s="36">
        <v>3.02</v>
      </c>
      <c r="AI7" s="36">
        <v>32.07</v>
      </c>
      <c r="AJ7" s="36">
        <v>37.4</v>
      </c>
      <c r="AK7" s="36">
        <v>0</v>
      </c>
      <c r="AL7" s="36">
        <v>0</v>
      </c>
      <c r="AM7" s="36">
        <v>26.83</v>
      </c>
      <c r="AN7" s="36">
        <v>26.81</v>
      </c>
      <c r="AO7" s="36">
        <v>28.31</v>
      </c>
      <c r="AP7" s="36">
        <v>13.46</v>
      </c>
      <c r="AQ7" s="36">
        <v>12.59</v>
      </c>
      <c r="AR7" s="36">
        <v>0.87</v>
      </c>
      <c r="AS7" s="36">
        <v>2798.82</v>
      </c>
      <c r="AT7" s="36">
        <v>2505.5500000000002</v>
      </c>
      <c r="AU7" s="36">
        <v>657.22</v>
      </c>
      <c r="AV7" s="36">
        <v>529.77</v>
      </c>
      <c r="AW7" s="36">
        <v>399.93</v>
      </c>
      <c r="AX7" s="36">
        <v>1197.1099999999999</v>
      </c>
      <c r="AY7" s="36">
        <v>1002.64</v>
      </c>
      <c r="AZ7" s="36">
        <v>1164.51</v>
      </c>
      <c r="BA7" s="36">
        <v>434.72</v>
      </c>
      <c r="BB7" s="36">
        <v>416.14</v>
      </c>
      <c r="BC7" s="36">
        <v>262.74</v>
      </c>
      <c r="BD7" s="36">
        <v>269.61</v>
      </c>
      <c r="BE7" s="36">
        <v>260.27999999999997</v>
      </c>
      <c r="BF7" s="36">
        <v>242.51</v>
      </c>
      <c r="BG7" s="36">
        <v>235.49</v>
      </c>
      <c r="BH7" s="36">
        <v>218.68</v>
      </c>
      <c r="BI7" s="36">
        <v>532.29999999999995</v>
      </c>
      <c r="BJ7" s="36">
        <v>520.29999999999995</v>
      </c>
      <c r="BK7" s="36">
        <v>498.27</v>
      </c>
      <c r="BL7" s="36">
        <v>495.76</v>
      </c>
      <c r="BM7" s="36">
        <v>487.22</v>
      </c>
      <c r="BN7" s="36">
        <v>276.38</v>
      </c>
      <c r="BO7" s="36">
        <v>99.92</v>
      </c>
      <c r="BP7" s="36">
        <v>79.22</v>
      </c>
      <c r="BQ7" s="36">
        <v>92.3</v>
      </c>
      <c r="BR7" s="36">
        <v>102.54</v>
      </c>
      <c r="BS7" s="36">
        <v>108.7</v>
      </c>
      <c r="BT7" s="36">
        <v>90.17</v>
      </c>
      <c r="BU7" s="36">
        <v>90.69</v>
      </c>
      <c r="BV7" s="36">
        <v>90.64</v>
      </c>
      <c r="BW7" s="36">
        <v>93.66</v>
      </c>
      <c r="BX7" s="36">
        <v>92.76</v>
      </c>
      <c r="BY7" s="36">
        <v>104.99</v>
      </c>
      <c r="BZ7" s="36">
        <v>208.01</v>
      </c>
      <c r="CA7" s="36">
        <v>261.22000000000003</v>
      </c>
      <c r="CB7" s="36">
        <v>224.97</v>
      </c>
      <c r="CC7" s="36">
        <v>202.5</v>
      </c>
      <c r="CD7" s="36">
        <v>190.75</v>
      </c>
      <c r="CE7" s="36">
        <v>210.28</v>
      </c>
      <c r="CF7" s="36">
        <v>211.08</v>
      </c>
      <c r="CG7" s="36">
        <v>213.52</v>
      </c>
      <c r="CH7" s="36">
        <v>208.21</v>
      </c>
      <c r="CI7" s="36">
        <v>208.67</v>
      </c>
      <c r="CJ7" s="36">
        <v>163.72</v>
      </c>
      <c r="CK7" s="36">
        <v>47.63</v>
      </c>
      <c r="CL7" s="36">
        <v>47.61</v>
      </c>
      <c r="CM7" s="36">
        <v>47.01</v>
      </c>
      <c r="CN7" s="36">
        <v>46.71</v>
      </c>
      <c r="CO7" s="36">
        <v>45.55</v>
      </c>
      <c r="CP7" s="36">
        <v>50.49</v>
      </c>
      <c r="CQ7" s="36">
        <v>49.69</v>
      </c>
      <c r="CR7" s="36">
        <v>49.77</v>
      </c>
      <c r="CS7" s="36">
        <v>49.22</v>
      </c>
      <c r="CT7" s="36">
        <v>49.08</v>
      </c>
      <c r="CU7" s="36">
        <v>59.76</v>
      </c>
      <c r="CV7" s="36">
        <v>91.57</v>
      </c>
      <c r="CW7" s="36">
        <v>90.49</v>
      </c>
      <c r="CX7" s="36">
        <v>92.31</v>
      </c>
      <c r="CY7" s="36">
        <v>89.45</v>
      </c>
      <c r="CZ7" s="36">
        <v>91.49</v>
      </c>
      <c r="DA7" s="36">
        <v>78.7</v>
      </c>
      <c r="DB7" s="36">
        <v>80.010000000000005</v>
      </c>
      <c r="DC7" s="36">
        <v>79.98</v>
      </c>
      <c r="DD7" s="36">
        <v>79.48</v>
      </c>
      <c r="DE7" s="36">
        <v>79.3</v>
      </c>
      <c r="DF7" s="36">
        <v>89.95</v>
      </c>
      <c r="DG7" s="36">
        <v>54.1</v>
      </c>
      <c r="DH7" s="36">
        <v>50.16</v>
      </c>
      <c r="DI7" s="36">
        <v>50.78</v>
      </c>
      <c r="DJ7" s="36">
        <v>57.12</v>
      </c>
      <c r="DK7" s="36">
        <v>58.38</v>
      </c>
      <c r="DL7" s="36">
        <v>34.24</v>
      </c>
      <c r="DM7" s="36">
        <v>35.18</v>
      </c>
      <c r="DN7" s="36">
        <v>36.43</v>
      </c>
      <c r="DO7" s="36">
        <v>46.12</v>
      </c>
      <c r="DP7" s="36">
        <v>47.44</v>
      </c>
      <c r="DQ7" s="36">
        <v>47.18</v>
      </c>
      <c r="DR7" s="36">
        <v>23.88</v>
      </c>
      <c r="DS7" s="36">
        <v>27.6</v>
      </c>
      <c r="DT7" s="36">
        <v>30.34</v>
      </c>
      <c r="DU7" s="36">
        <v>31.7</v>
      </c>
      <c r="DV7" s="36">
        <v>31.93</v>
      </c>
      <c r="DW7" s="36">
        <v>6.81</v>
      </c>
      <c r="DX7" s="36">
        <v>8.41</v>
      </c>
      <c r="DY7" s="36">
        <v>8.7200000000000006</v>
      </c>
      <c r="DZ7" s="36">
        <v>9.86</v>
      </c>
      <c r="EA7" s="36">
        <v>11.16</v>
      </c>
      <c r="EB7" s="36">
        <v>13.18</v>
      </c>
      <c r="EC7" s="36">
        <v>0</v>
      </c>
      <c r="ED7" s="36">
        <v>0</v>
      </c>
      <c r="EE7" s="36">
        <v>0</v>
      </c>
      <c r="EF7" s="36">
        <v>0.47</v>
      </c>
      <c r="EG7" s="36">
        <v>0</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2017-02-06T07:02:08Z</cp:lastPrinted>
  <dcterms:created xsi:type="dcterms:W3CDTF">2017-02-01T08:45:58Z</dcterms:created>
  <dcterms:modified xsi:type="dcterms:W3CDTF">2017-02-23T00:40:38Z</dcterms:modified>
  <cp:category/>
</cp:coreProperties>
</file>